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day.STONE\OneDrive - Stonecroft Ministries\Departments\Marketing\Design Store\Outreach\WC - SBS\Forms\Financial Summmary Forms\"/>
    </mc:Choice>
  </mc:AlternateContent>
  <xr:revisionPtr revIDLastSave="0" documentId="8_{B7D67FC5-D849-45BC-8E12-929FA1DC5E8B}" xr6:coauthVersionLast="47" xr6:coauthVersionMax="47" xr10:uidLastSave="{00000000-0000-0000-0000-000000000000}"/>
  <bookViews>
    <workbookView xWindow="684" yWindow="120" windowWidth="21708" windowHeight="11868" xr2:uid="{00000000-000D-0000-FFFF-FFFF00000000}"/>
  </bookViews>
  <sheets>
    <sheet name="Instructions" sheetId="1" r:id="rId1"/>
    <sheet name="Page 1" sheetId="3" r:id="rId2"/>
    <sheet name="Page 2" sheetId="7" r:id="rId3"/>
    <sheet name="Page 2 Template" sheetId="8" r:id="rId4"/>
    <sheet name="Page 2 Instructions" sheetId="9" r:id="rId5"/>
    <sheet name="Sheet1" sheetId="6" state="hidden" r:id="rId6"/>
  </sheets>
  <definedNames>
    <definedName name="_xlnm.Print_Area" localSheetId="0">Instructions!$A$1:$O$16</definedName>
    <definedName name="_xlnm.Print_Area" localSheetId="1">'Page 1'!$A$1:$O$69</definedName>
  </definedNames>
  <calcPr calcId="191028"/>
  <customWorkbookViews>
    <customWorkbookView name="Scott Wright - Personal View" guid="{DAD09D7B-2B05-495B-BB72-969E890F694D}" mergeInterval="0" personalView="1" maximized="1" windowWidth="1596" windowHeight="59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8" i="8" l="1"/>
  <c r="Q59" i="8" s="1"/>
  <c r="Q49" i="8"/>
  <c r="K12" i="8"/>
  <c r="K12" i="7"/>
  <c r="Q58" i="7" l="1"/>
  <c r="Q5" i="7"/>
  <c r="I68" i="3"/>
  <c r="F7" i="6" l="1"/>
  <c r="I2" i="6"/>
  <c r="C5" i="7" s="1"/>
  <c r="F4" i="6"/>
  <c r="F2" i="6"/>
  <c r="I3" i="6"/>
  <c r="I4" i="6"/>
  <c r="I5" i="6"/>
  <c r="I6" i="6"/>
  <c r="I7" i="6"/>
  <c r="I8" i="6"/>
  <c r="I9" i="6"/>
  <c r="F6" i="6"/>
  <c r="O33" i="7"/>
  <c r="K68" i="3"/>
  <c r="B68" i="3"/>
  <c r="A68" i="3"/>
  <c r="K37" i="7" s="1"/>
  <c r="K17" i="7" l="1"/>
  <c r="O22" i="7" s="1"/>
  <c r="O42" i="7"/>
  <c r="O47" i="7" l="1"/>
  <c r="Q49" i="7" s="1"/>
  <c r="F3" i="6"/>
  <c r="F5" i="6"/>
  <c r="Q53" i="7" l="1"/>
  <c r="Q56" i="7" s="1"/>
  <c r="Q59" i="7" s="1"/>
  <c r="F8" i="6" l="1"/>
  <c r="F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Mandy Coltharp</author>
  </authors>
  <commentList>
    <comment ref="K9" authorId="0" shapeId="0" xr:uid="{3A2870BD-20B3-490C-BBB5-7B6A23AB8C4A}">
      <text>
        <r>
          <rPr>
            <b/>
            <sz val="36"/>
            <color indexed="81"/>
            <rFont val="Tahoma"/>
            <family val="2"/>
          </rPr>
          <t>From last Financial Summary, Line 16.</t>
        </r>
      </text>
    </comment>
    <comment ref="K15" authorId="0" shapeId="0" xr:uid="{4D1F61F2-03F3-471B-88FC-D5E696C56EFF}">
      <text>
        <r>
          <rPr>
            <b/>
            <sz val="36"/>
            <color indexed="81"/>
            <rFont val="Tahoma"/>
            <family val="2"/>
          </rPr>
          <t>Exact amount collected from ticket sales.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 shapeId="0" xr:uid="{C724ABDB-1A4A-4527-BE94-685E18BB19E6}">
      <text>
        <r>
          <rPr>
            <b/>
            <sz val="36"/>
            <color indexed="81"/>
            <rFont val="Tahoma"/>
            <family val="2"/>
          </rPr>
          <t>Local non-receiptable donations + miscellaneous income.</t>
        </r>
      </text>
    </comment>
    <comment ref="K28" authorId="0" shapeId="0" xr:uid="{6BFE525A-E86A-48A5-A727-936E457C2DE7}">
      <text>
        <r>
          <rPr>
            <b/>
            <sz val="36"/>
            <color indexed="81"/>
            <rFont val="Tahoma"/>
            <family val="2"/>
          </rPr>
          <t>Exact amount paid to venue for meal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0" authorId="0" shapeId="0" xr:uid="{DD6E379D-E21C-444D-A9FC-D962E9C1DF45}">
      <text>
        <r>
          <rPr>
            <b/>
            <sz val="36"/>
            <color indexed="81"/>
            <rFont val="Tahoma"/>
            <family val="2"/>
          </rPr>
          <t>Total expenses recorded in checkbook register for the month (minus meal expense).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9" authorId="0" shapeId="0" xr:uid="{AA5EE777-0EFF-4B6F-AA26-F4E70E1ACF43}">
      <text>
        <r>
          <rPr>
            <b/>
            <sz val="36"/>
            <color indexed="81"/>
            <rFont val="Tahoma"/>
            <family val="2"/>
          </rPr>
          <t>Any non-receiptable donations and donations less than $10.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1" authorId="0" shapeId="0" xr:uid="{CB89629C-0BAF-4ED8-A8F2-350BAD39C61C}">
      <text>
        <r>
          <rPr>
            <b/>
            <sz val="36"/>
            <color indexed="81"/>
            <rFont val="Tahoma"/>
            <family val="2"/>
          </rPr>
          <t>Use this line for any additional funds sent to Stonecroft.</t>
        </r>
      </text>
    </comment>
    <comment ref="Q56" authorId="0" shapeId="0" xr:uid="{5BE10144-4B10-4DBC-A0B1-46B24FFDC43C}">
      <text>
        <r>
          <rPr>
            <b/>
            <sz val="36"/>
            <color indexed="81"/>
            <rFont val="Tahoma"/>
            <family val="2"/>
          </rPr>
          <t>Must agree with checkbook register balance after Financial Summary transactions are completed.</t>
        </r>
        <r>
          <rPr>
            <sz val="2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Mandy Coltharp</author>
  </authors>
  <commentList>
    <comment ref="K9" authorId="0" shapeId="0" xr:uid="{194DAC05-4800-49B5-9761-65A14BBE6F28}">
      <text>
        <r>
          <rPr>
            <b/>
            <sz val="36"/>
            <color indexed="81"/>
            <rFont val="Tahoma"/>
            <family val="2"/>
          </rPr>
          <t>From last Financial Summary, Line 16.</t>
        </r>
      </text>
    </comment>
    <comment ref="K15" authorId="0" shapeId="0" xr:uid="{660C78D8-CA28-4D5B-BEF3-7917BF6D5372}">
      <text>
        <r>
          <rPr>
            <b/>
            <sz val="36"/>
            <color indexed="81"/>
            <rFont val="Tahoma"/>
            <family val="2"/>
          </rPr>
          <t>Exact amount collected from ticket sales.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 shapeId="0" xr:uid="{F1F93BD1-D5BF-4DC7-9A70-DFD591B205CB}">
      <text>
        <r>
          <rPr>
            <b/>
            <sz val="36"/>
            <color indexed="81"/>
            <rFont val="Tahoma"/>
            <family val="2"/>
          </rPr>
          <t>Local non-receiptable donations + miscellaneous income.</t>
        </r>
      </text>
    </comment>
    <comment ref="K28" authorId="0" shapeId="0" xr:uid="{5499BFA2-2213-45DA-9A07-F93EC53A39D9}">
      <text>
        <r>
          <rPr>
            <b/>
            <sz val="36"/>
            <color indexed="81"/>
            <rFont val="Tahoma"/>
            <family val="2"/>
          </rPr>
          <t>Exact amount paid to venue for meal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0" authorId="0" shapeId="0" xr:uid="{EFDCC01D-BCE3-4A7B-8D59-AF0F23530292}">
      <text>
        <r>
          <rPr>
            <b/>
            <sz val="36"/>
            <color indexed="81"/>
            <rFont val="Tahoma"/>
            <family val="2"/>
          </rPr>
          <t>Total expenses recorded in checkbook register for the month (minus meal expense).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9" authorId="0" shapeId="0" xr:uid="{A749175C-A9B0-43CD-A2BE-DE91ACBC4799}">
      <text>
        <r>
          <rPr>
            <b/>
            <sz val="36"/>
            <color indexed="81"/>
            <rFont val="Tahoma"/>
            <family val="2"/>
          </rPr>
          <t>Any non-receiptable donations and donations less than $10.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1" authorId="0" shapeId="0" xr:uid="{B9579E23-8811-40EF-878D-1B396EF8262D}">
      <text>
        <r>
          <rPr>
            <b/>
            <sz val="36"/>
            <color indexed="81"/>
            <rFont val="Tahoma"/>
            <family val="2"/>
          </rPr>
          <t>Use this line for any additional funds sent to Stonecroft.</t>
        </r>
      </text>
    </comment>
    <comment ref="Q56" authorId="0" shapeId="0" xr:uid="{FA4A4592-9B9D-4373-BA22-4AC46CC3FAFB}">
      <text>
        <r>
          <rPr>
            <b/>
            <sz val="36"/>
            <color indexed="81"/>
            <rFont val="Tahoma"/>
            <family val="2"/>
          </rPr>
          <t>Must agree with checkbook register balance after Financial Summary transactions are completed.</t>
        </r>
        <r>
          <rPr>
            <sz val="24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<sst xmlns="http://schemas.openxmlformats.org/spreadsheetml/2006/main" count="624" uniqueCount="533">
  <si>
    <t>NEW Financial Summary Reporting</t>
  </si>
  <si>
    <t>An easier way to report revenue, expense, and results of group meetings.</t>
  </si>
  <si>
    <r>
      <t xml:space="preserve">Complete and submit your report - by </t>
    </r>
    <r>
      <rPr>
        <b/>
        <sz val="24"/>
        <color theme="1"/>
        <rFont val="Calibri"/>
        <family val="2"/>
        <scheme val="minor"/>
      </rPr>
      <t>EMAIL!</t>
    </r>
    <r>
      <rPr>
        <sz val="24"/>
        <color theme="1"/>
        <rFont val="Calibri"/>
        <family val="2"/>
        <scheme val="minor"/>
      </rPr>
      <t xml:space="preserve"> </t>
    </r>
  </si>
  <si>
    <t>Done in 15 minutes or less (a little more if you are reporting receiptable donations).</t>
  </si>
  <si>
    <t>Just fill in the cells highlighted in PURPLE and let the workbook do the math.</t>
  </si>
  <si>
    <t>It is that easy!</t>
  </si>
  <si>
    <t>Step 1: On page 1, fill in the required information. If received, enter receiptable donation information.</t>
  </si>
  <si>
    <t>Step 2: On page 2, type in the required income and expense information (purple cells only).</t>
  </si>
  <si>
    <t>Step 3: Confirm the ending report balance, LINE #16, matches your checkbook register. Correct as needed if numbers do not match.</t>
  </si>
  <si>
    <t xml:space="preserve">Step 4: Email this form and your monthly bank statement to: </t>
  </si>
  <si>
    <t>groupfinances@stonecroft.org .</t>
  </si>
  <si>
    <t>Step 5: Mail the group check to: PO Box 8900 Kansas City, MO 64114.</t>
  </si>
  <si>
    <t>Need help? You will find an easy-to-follow video tutorial online at www.stonecroft.org/group-finances/</t>
  </si>
  <si>
    <t>If you have questions after viewing the tutorial, please email Group Finances at groupfinances@stonecroft.org.</t>
  </si>
  <si>
    <t>FINANCIAL SUMMARY &amp; STATS</t>
  </si>
  <si>
    <t>REQUIRED INFORMATION</t>
  </si>
  <si>
    <t>Please select from drop-down menu</t>
  </si>
  <si>
    <t>1154 - Abilene KS CWC</t>
  </si>
  <si>
    <t>Official Group Name/Number:</t>
  </si>
  <si>
    <t>Meeting Date</t>
  </si>
  <si>
    <t>MINISTRY RESULTS</t>
  </si>
  <si>
    <t>1554 - Abilene TX Women's Connection</t>
  </si>
  <si>
    <t>-</t>
  </si>
  <si>
    <t>Total attendance</t>
  </si>
  <si>
    <t>360 - Alabaster AL CWC Shelby Cty</t>
  </si>
  <si>
    <t>Number of decisions for Christ</t>
  </si>
  <si>
    <t>1766 - Albany IL After 5 Twin Rivers</t>
  </si>
  <si>
    <t>Number of first-time attendees</t>
  </si>
  <si>
    <t>352 - Albuquerque NM Christian Women's Connection</t>
  </si>
  <si>
    <t>Financial Coordinator:</t>
  </si>
  <si>
    <t>Gospel shared? (Yes or No)</t>
  </si>
  <si>
    <t>1569 - Alexandria LA CWC Pineville</t>
  </si>
  <si>
    <t>Number of SBS or small groups offered</t>
  </si>
  <si>
    <t>250 - Amherst NY Northtowns Christian Women's Connection</t>
  </si>
  <si>
    <t>1501 - Ankeny IA Women's Connection</t>
  </si>
  <si>
    <t>890 - Annandale MN CWC</t>
  </si>
  <si>
    <t>585 - Anoka-Coon Rapids MN CWC</t>
  </si>
  <si>
    <t>RECEIPTABLE DONATIONS</t>
  </si>
  <si>
    <t>246 - Apache Junction AZ CWC</t>
  </si>
  <si>
    <r>
      <t xml:space="preserve">Please include all receiptable donations of </t>
    </r>
    <r>
      <rPr>
        <b/>
        <sz val="40"/>
        <color theme="1"/>
        <rFont val="Calibri"/>
        <family val="2"/>
        <scheme val="minor"/>
      </rPr>
      <t>$10 or more</t>
    </r>
    <r>
      <rPr>
        <sz val="40"/>
        <color theme="1"/>
        <rFont val="Calibri"/>
        <family val="2"/>
        <scheme val="minor"/>
      </rPr>
      <t xml:space="preserve"> given by </t>
    </r>
    <r>
      <rPr>
        <b/>
        <sz val="40"/>
        <color theme="1"/>
        <rFont val="Calibri"/>
        <family val="2"/>
        <scheme val="minor"/>
      </rPr>
      <t>cash</t>
    </r>
    <r>
      <rPr>
        <sz val="40"/>
        <color theme="1"/>
        <rFont val="Calibri"/>
        <family val="2"/>
        <scheme val="minor"/>
      </rPr>
      <t xml:space="preserve"> or </t>
    </r>
    <r>
      <rPr>
        <b/>
        <sz val="40"/>
        <color theme="1"/>
        <rFont val="Calibri"/>
        <family val="2"/>
        <scheme val="minor"/>
      </rPr>
      <t>check</t>
    </r>
    <r>
      <rPr>
        <sz val="40"/>
        <color theme="1"/>
        <rFont val="Calibri"/>
        <family val="2"/>
        <scheme val="minor"/>
      </rPr>
      <t>.</t>
    </r>
  </si>
  <si>
    <t xml:space="preserve">NATIONAL Donations </t>
  </si>
  <si>
    <t>LOCAL
Donations</t>
  </si>
  <si>
    <t>"All donations will be used where most needed to multiply the number of women sharing Jesus as a lifestyle."</t>
  </si>
  <si>
    <t>For Office Use Only</t>
  </si>
  <si>
    <t>NATIONAL Donations</t>
  </si>
  <si>
    <t>754 - Arlington TX Women's Connection</t>
  </si>
  <si>
    <t>Line 1 - First and Last Name</t>
  </si>
  <si>
    <t>488 - Ashtabula OH Women's Connection</t>
  </si>
  <si>
    <t>Line 2 - Street Address</t>
  </si>
  <si>
    <t>520 - Atlanta GA North Metro Women's Connection</t>
  </si>
  <si>
    <t>Line 3 - City, State Zip</t>
  </si>
  <si>
    <t>2115 - Auburn NY Fingerlakes CWC</t>
  </si>
  <si>
    <t>Line 4 - Phone #</t>
  </si>
  <si>
    <t>1725 - Aurora CO Vital Network</t>
  </si>
  <si>
    <t>Line 5 - Email address</t>
  </si>
  <si>
    <t>1267 - Austin MN CWC</t>
  </si>
  <si>
    <t>94 - Austin TX Area CWC</t>
  </si>
  <si>
    <t>255 - Bartlesville OK CWC</t>
  </si>
  <si>
    <t>1591 - Batavia NY Women's Connection</t>
  </si>
  <si>
    <t>977 - Baton Rouge LA CWC Capital City</t>
  </si>
  <si>
    <t>1186 - Beaufort SC Christian Women's Connection</t>
  </si>
  <si>
    <t>1013 - Beaumont Banning CA Women's Connection</t>
  </si>
  <si>
    <t>461 - Beaver PA CWC Lower Valley</t>
  </si>
  <si>
    <t>287 - Bella Vista AR CWC</t>
  </si>
  <si>
    <t>1122 - Belleville IL CWC Metro East</t>
  </si>
  <si>
    <t>377 - Bemidji MN CWC</t>
  </si>
  <si>
    <t>413 - Big Bear Lake CA Women's Connection</t>
  </si>
  <si>
    <t>2015 - Big Stone City SD Women's Connection</t>
  </si>
  <si>
    <t>1161 - Billings Heights MT CWC</t>
  </si>
  <si>
    <t>718 - Bismarck ND CWC #2</t>
  </si>
  <si>
    <t>769 - Bismarck-Mandan ND After 5</t>
  </si>
  <si>
    <t>791 - Blairsville GA Tri-County Women's Connection</t>
  </si>
  <si>
    <t>1892 - Bloomington-Normal IL CWC</t>
  </si>
  <si>
    <t>515 - Bluffton SC Women's Connection Low Country</t>
  </si>
  <si>
    <t>221 - Boise ID Women's Connection</t>
  </si>
  <si>
    <t>170 - Bonita Springs-Estero FL Christian Women's Connection</t>
  </si>
  <si>
    <t>534 - Brandon FL Christian Women's Connection</t>
  </si>
  <si>
    <t>583 - Branson MO Area Christian Women's Connection</t>
  </si>
  <si>
    <t>217 - Brawley CA CWC</t>
  </si>
  <si>
    <t>662 - Brea CA After 5 North Orange Cty</t>
  </si>
  <si>
    <t>1690 - Bristol VA CWC</t>
  </si>
  <si>
    <t>1310 - Brooksville-Spring Hill FL Christian Women Connection</t>
  </si>
  <si>
    <t>1146 - Brownsville TX Women's Connection</t>
  </si>
  <si>
    <t>607 - Bryan-College Station TX After 5</t>
  </si>
  <si>
    <t>1024 - Bryan-College Station TX CWC</t>
  </si>
  <si>
    <t>933 - Buena Park-Garden Grove CA CWC</t>
  </si>
  <si>
    <t>19 - Buena Vista CO Women's Connection</t>
  </si>
  <si>
    <t>1620 - Buffalo Center IA CWC</t>
  </si>
  <si>
    <t>475 - Buffalo MN Women's Connection</t>
  </si>
  <si>
    <t>1676 - Burlington NC CWC</t>
  </si>
  <si>
    <t>2024 - Burnsville MN CWC Minn Valley</t>
  </si>
  <si>
    <t>814 - Cambridge MN CWC</t>
  </si>
  <si>
    <t>1164 - Carlsbad NM CWC</t>
  </si>
  <si>
    <t>310 - Casper WY Vital Network</t>
  </si>
  <si>
    <t>1169 - Cedar Rapids IA CWC</t>
  </si>
  <si>
    <t>123 - Centerton NJ Garden State Christian Women's Connection</t>
  </si>
  <si>
    <t>614 - Centralia-Chehalis WA CWC</t>
  </si>
  <si>
    <t>752 - Chadron NE Christian Women's Connection</t>
  </si>
  <si>
    <t>478 - Champaign-Urbana IL CWC</t>
  </si>
  <si>
    <t>1337 - Charleston WV CWC</t>
  </si>
  <si>
    <t>1228 - Charleston-Mattoon IL Prairieland Women's Conn</t>
  </si>
  <si>
    <t>604 - Chattanooga TN Christian Women's Connection</t>
  </si>
  <si>
    <t xml:space="preserve">Page 1 </t>
  </si>
  <si>
    <t>Revised 0521</t>
  </si>
  <si>
    <t>804 - Chetek WI After 5</t>
  </si>
  <si>
    <t>378 - Cheyenne WY After 5</t>
  </si>
  <si>
    <t>1057 - Cheyenne WY Morning Connection</t>
  </si>
  <si>
    <t>1130 - Chicago IL CWC Beverly</t>
  </si>
  <si>
    <t>1220 - Chino CA Christian Women's Connection</t>
  </si>
  <si>
    <t>1301 - Cincinnati OH Christian Women's Connection</t>
  </si>
  <si>
    <t>1181 - Clearwater FL CWC</t>
  </si>
  <si>
    <t>111 - Cleveland OH CWC East</t>
  </si>
  <si>
    <t>1842 - Clinton IA Prime Time Connection</t>
  </si>
  <si>
    <t>1791 - Clinton MO Women's Connection</t>
  </si>
  <si>
    <t>2002 - Cocoa-Rockledge FL CWC Brevard</t>
  </si>
  <si>
    <t>2061 - Coeur D'Alene ID Christian Women's Connection</t>
  </si>
  <si>
    <t>459 - Coffeyville KS Christian Women's Connection</t>
  </si>
  <si>
    <t>1990 - Colorado Springs CO Pikes Pk Women's Connection</t>
  </si>
  <si>
    <t>1856 - Columbia Falls MT Women's Connectionn Vly</t>
  </si>
  <si>
    <t>5 - Columbus GA CWC</t>
  </si>
  <si>
    <t>1286 - Columbus OH CWC Northwest</t>
  </si>
  <si>
    <t>667 - Columbus OH Women's Connection</t>
  </si>
  <si>
    <t>131 - Concord NC CWC Cabarrus City</t>
  </si>
  <si>
    <t>685 - Cooperstown Area NY CWC Richfield Springs NY</t>
  </si>
  <si>
    <t>924 - Coos Bay OR CWC</t>
  </si>
  <si>
    <t>719 - Council Bluffs IA Mid-Day Connection</t>
  </si>
  <si>
    <t>1015 - Covina CA Women's Connection</t>
  </si>
  <si>
    <t>35 - Creston IA Prime Time Connection</t>
  </si>
  <si>
    <t>235 - Crystal River FL CWC</t>
  </si>
  <si>
    <t>416 - Danvers MA CWC</t>
  </si>
  <si>
    <t>2087 - Danville IL CWC</t>
  </si>
  <si>
    <t>1261 - Danville PA After 5</t>
  </si>
  <si>
    <t>490 - Dayton OH CWC North</t>
  </si>
  <si>
    <t>1614 - Dayton WA CWC</t>
  </si>
  <si>
    <t>385 - Daytona Beach FL Women's Connection</t>
  </si>
  <si>
    <t>789 - Decatur IL Area CWC</t>
  </si>
  <si>
    <t>864 - Delta CO Delta Cty Women's Connection</t>
  </si>
  <si>
    <t>289 - Denton TX CWC</t>
  </si>
  <si>
    <t>2119 - Denver CO CWC NW Sub Arvada</t>
  </si>
  <si>
    <t>1953 - Denver CO CWC West</t>
  </si>
  <si>
    <t>1907 - Denver CO N Sub Broomfield Christian Women Connection</t>
  </si>
  <si>
    <t>850 - Des Moines IA CWC East</t>
  </si>
  <si>
    <t>1405 - Des Moines IA Midday Connection</t>
  </si>
  <si>
    <t>1864 - Dover DE Women's Connection</t>
  </si>
  <si>
    <t>616 - Dublin GA After 5</t>
  </si>
  <si>
    <t>1422 - Dublin GA CWC</t>
  </si>
  <si>
    <t>729 - Dunn NC After 5 Harnett Cty</t>
  </si>
  <si>
    <t>860 - Dunn NC Christian Women's Connection</t>
  </si>
  <si>
    <t>801 - Dutchess County NY CWC</t>
  </si>
  <si>
    <t>2065 - East Brunswick NJ Women's Connection</t>
  </si>
  <si>
    <t>125 - Eau Claire WI Women's Connection</t>
  </si>
  <si>
    <t>1260 - Eden NC CWC</t>
  </si>
  <si>
    <t>2013 - Eden Prairie MN Women's Connection</t>
  </si>
  <si>
    <t>1747 - Edina MN CWC</t>
  </si>
  <si>
    <t>2016 - Elgin IL Women's Connection</t>
  </si>
  <si>
    <t>1849 - Elizabethtown KY Christian Women's Connection</t>
  </si>
  <si>
    <t>2025 - Elizabethtown-MT Joy PA Christian Women's Connection</t>
  </si>
  <si>
    <t>556 - Erie PA Christian Women's Connection</t>
  </si>
  <si>
    <t>1769 - Eureka CA North Coast Vital Network</t>
  </si>
  <si>
    <t>261 - Eureka MT CWC</t>
  </si>
  <si>
    <t>1617 - Fairfield Glade TN CWC Cumberland</t>
  </si>
  <si>
    <t>325 - Fallbrook CA Women's Connection</t>
  </si>
  <si>
    <t>710 - Faribault MN CWC</t>
  </si>
  <si>
    <t>1204 - Fayetteville NC Women's Connection</t>
  </si>
  <si>
    <t>939 - Flandreau SD CWC</t>
  </si>
  <si>
    <t>1711 - Fosston MN Pine To Prairie Women's Connection</t>
  </si>
  <si>
    <t>452 - Foxboro MA CWC</t>
  </si>
  <si>
    <t>1305 - Frankenmuth MI CWC</t>
  </si>
  <si>
    <t>826 - Fredericksburg VA Women's Connection</t>
  </si>
  <si>
    <t>481 - Fremont MI CWC</t>
  </si>
  <si>
    <t>254 - Fremont NE After 5</t>
  </si>
  <si>
    <t>443 - Fremont OH Area Women's Connection</t>
  </si>
  <si>
    <t>823 - Frisco TX Greater Collin Cty Dynamic Women</t>
  </si>
  <si>
    <t>100 - Front royal VA Christian Women's Connection</t>
  </si>
  <si>
    <t>672 - Ft Dodge IA CWC</t>
  </si>
  <si>
    <t>1019 - FT Myers FL Women's Connection</t>
  </si>
  <si>
    <t>1950 - Ft Wayne IN Midday Connection</t>
  </si>
  <si>
    <t>1829 - Ft Worth TX Christian Women's Connection</t>
  </si>
  <si>
    <t>618 - Gainesville FL Women's Connection</t>
  </si>
  <si>
    <t>1974 - Glenwood Springs CO Women's Connection</t>
  </si>
  <si>
    <t>64 - Granbury TX Women's Connection</t>
  </si>
  <si>
    <t>1448 - Grand Junction CO Vital Network</t>
  </si>
  <si>
    <t>313 - Green Valley AZ Christian Women's Connection</t>
  </si>
  <si>
    <t>256 - Greeneville TN CWC</t>
  </si>
  <si>
    <t>88 - Greenfield IN Women's Connection</t>
  </si>
  <si>
    <t>1276 - Hagerstown MD Christian Women's Connection</t>
  </si>
  <si>
    <t>1428 - Hampton NH Seacoast Christian Women's Connection</t>
  </si>
  <si>
    <t>513 - Hanover PA CWC #1</t>
  </si>
  <si>
    <t>1046 - Harrisburg PA Women's Connection</t>
  </si>
  <si>
    <t>2059 - Harrison AR Women's Connection</t>
  </si>
  <si>
    <t>1324 - Harvey ND CWC</t>
  </si>
  <si>
    <t>2036 - Hastings NE CWC</t>
  </si>
  <si>
    <t>1951 - Hays KS After 5</t>
  </si>
  <si>
    <t>1088 - Herkimer NY CWC</t>
  </si>
  <si>
    <t>548 - Hershey PA Area Women's Connection</t>
  </si>
  <si>
    <t>737 - High Point NC After 5</t>
  </si>
  <si>
    <t>349 - Highland IL Area Women's Connection</t>
  </si>
  <si>
    <t>74 - Hinckley MN CBPW</t>
  </si>
  <si>
    <t>1562 - Homosassa FL CWC</t>
  </si>
  <si>
    <t>517 - Houston TX Dynamic Women</t>
  </si>
  <si>
    <t>1523 - Huntsville TX CWC</t>
  </si>
  <si>
    <t>711 - Hurst TX CWC Mid-Cities</t>
  </si>
  <si>
    <t>1141 - Hutchinson KS CWC</t>
  </si>
  <si>
    <t>417 - Independence IA Women's Connection</t>
  </si>
  <si>
    <t>1453 - Indianapolis IN After 5</t>
  </si>
  <si>
    <t>394 - Indianapolis IN Women's Connection West</t>
  </si>
  <si>
    <t>824 - Indianola IA Midday Connection</t>
  </si>
  <si>
    <t>362 - Indio CA E Valley Christian Women's Connection</t>
  </si>
  <si>
    <t>1919 - Iowa City IA CWC</t>
  </si>
  <si>
    <t>356 - Isle-Onamia MN CWC Mille Lacs Area</t>
  </si>
  <si>
    <t>281 - Jackson MI After 5</t>
  </si>
  <si>
    <t>531 - Jacksonville FL Women's Connection</t>
  </si>
  <si>
    <t>470 - Jacksonville IL Christian Women's Connection</t>
  </si>
  <si>
    <t>2125 - Johnstown NY CWC</t>
  </si>
  <si>
    <t>1794 - Johnstown PA CWC</t>
  </si>
  <si>
    <t>651 - Joliet IL CWC</t>
  </si>
  <si>
    <t>22 - Kalispell MT Women's Connection</t>
  </si>
  <si>
    <t>1062 - Katy TX Christian Women's Connection</t>
  </si>
  <si>
    <t>2027 - Kearney NE CWC</t>
  </si>
  <si>
    <t>293 - Kenai-Soldotna AK CWC</t>
  </si>
  <si>
    <t>837 - Keokuk IA Tri State Women's Connection</t>
  </si>
  <si>
    <t>510 - Kingsport TN CWC</t>
  </si>
  <si>
    <t>1573 - Kirksville MO Women's Connection</t>
  </si>
  <si>
    <t>147 - Knoxville TN Christian Women's Connection</t>
  </si>
  <si>
    <t>1050 - Kutztown PA Women's Connection</t>
  </si>
  <si>
    <t>738 - La Crosse WI Christian Womens Connection</t>
  </si>
  <si>
    <t>396 - La Follette TN CWC</t>
  </si>
  <si>
    <t>991 - La Porte IN CWC</t>
  </si>
  <si>
    <t>1734 - Lafayette LA After 5</t>
  </si>
  <si>
    <t>853 - Laguna Woods CA Women's Connection</t>
  </si>
  <si>
    <t>2096 - Lake Geneva Area WI Christian Women's Connection</t>
  </si>
  <si>
    <t>1468 - Lake Havasu City AZ CWC</t>
  </si>
  <si>
    <t>1110 - Lake Jackson TX Brazos Port Women's Connection</t>
  </si>
  <si>
    <t>201 - Lakeland FL Christian Women's Connection North</t>
  </si>
  <si>
    <t>1913 - Lakeland FL CWC South</t>
  </si>
  <si>
    <t>1948 - Lancaster CA Antelope Vly Women's Connection</t>
  </si>
  <si>
    <t>1796 - Lancaster PA CWC</t>
  </si>
  <si>
    <t>1893 - Lebanon OR CWC</t>
  </si>
  <si>
    <t>568 - Leesburg FL CWC</t>
  </si>
  <si>
    <t>1217 - Lennox SD CWC</t>
  </si>
  <si>
    <t>1294 - Lewisburg PA After 5</t>
  </si>
  <si>
    <t>1083 - Lexington NC CWC</t>
  </si>
  <si>
    <t>1189 - Lexington NE CWC</t>
  </si>
  <si>
    <t>699 - Lincoln NE Women's Connection South</t>
  </si>
  <si>
    <t>1278 - Litchfield MN CWC</t>
  </si>
  <si>
    <t>1970 - Lock Haven PA CWC</t>
  </si>
  <si>
    <t>740 - Lockport NY CWC</t>
  </si>
  <si>
    <t>1021 - Lompoc CA Women's Connection</t>
  </si>
  <si>
    <t>2057 - Longview TX Christian Women's Connection</t>
  </si>
  <si>
    <t>967 - Loudon TN Area Women's Connection</t>
  </si>
  <si>
    <t>1272 - Louisville KY CBPW One Hr East End</t>
  </si>
  <si>
    <t>204 - Lubbock TX Christian Women's Connection</t>
  </si>
  <si>
    <t>2070 - Lynchburg VA Women's Connection</t>
  </si>
  <si>
    <t>679 - Madison WI Couples</t>
  </si>
  <si>
    <t>1978 - Madison WI Women's Connection</t>
  </si>
  <si>
    <t>1667 - Manchester CT CWC</t>
  </si>
  <si>
    <t>2037 - Manchester IA CWC</t>
  </si>
  <si>
    <t>593 - Mandeville-Covington LA CWC</t>
  </si>
  <si>
    <t>2074 - Mansfield OH Christian Women's Connection</t>
  </si>
  <si>
    <t>509 - Marietta GA Christian Women's Connection</t>
  </si>
  <si>
    <t>1512 - Marion NC Christian Women's Connection</t>
  </si>
  <si>
    <t>409 - Marshfield WI Christian Women's Connection</t>
  </si>
  <si>
    <t>288 - Mason City IA Christian Women's Connection</t>
  </si>
  <si>
    <t>1658 - Medford NJ Pinelands Women's Connection</t>
  </si>
  <si>
    <t>1937 - Merrill WI CWC</t>
  </si>
  <si>
    <t>304 - Mesa AZ CWC</t>
  </si>
  <si>
    <t>177 - Mesa Regal AZ CWC</t>
  </si>
  <si>
    <t>392 - Mesquite TX CWC</t>
  </si>
  <si>
    <t>1593 - Middletown NY CBPW Orange Cty</t>
  </si>
  <si>
    <t>70 - Midland MI CWC</t>
  </si>
  <si>
    <t>2111 - Mill Creek WA CWC</t>
  </si>
  <si>
    <t>167 - Minot ND CWC</t>
  </si>
  <si>
    <t>442 - Missouri Valley IA Women's Connection</t>
  </si>
  <si>
    <t>886 - Mohawk NY CWC Valley</t>
  </si>
  <si>
    <t>2091 - Moline IL Morning Connection</t>
  </si>
  <si>
    <t>1859 - Monroe WI State Line Women's Connection</t>
  </si>
  <si>
    <t>1752 - Montgomery County PA Women's Connection East</t>
  </si>
  <si>
    <t>1369 - Montgomery NY CWC Orange Cty</t>
  </si>
  <si>
    <t>203025 - Montrose CO Black Canyon Women's Connection</t>
  </si>
  <si>
    <t>300 - Morris County NJ Women's Connection</t>
  </si>
  <si>
    <t>1757 - Morro Bay CA Women's Connection</t>
  </si>
  <si>
    <t>503 - Mt Angel-Silverton OR Women's Connection</t>
  </si>
  <si>
    <t>189 - Mt Pleasant MI Area Women's Connection</t>
  </si>
  <si>
    <t>1068 - Naples FL Christian Women's Connection</t>
  </si>
  <si>
    <t>1742 - Nassau Cty NY CWC North Shore</t>
  </si>
  <si>
    <t>840 - Neenah WI Fox Valley Women's Connection</t>
  </si>
  <si>
    <t>759 - New Castle PA CWC</t>
  </si>
  <si>
    <t>1215 - New Orleans LA Metro Women's Connection</t>
  </si>
  <si>
    <t>1613 - New Orleans LA Westbank Women's Connection</t>
  </si>
  <si>
    <t>916 - New Port Richey FL CWC</t>
  </si>
  <si>
    <t>1785 - New Tampa FL CWC</t>
  </si>
  <si>
    <t>1064 - New York Capital Dist NY CWC</t>
  </si>
  <si>
    <t>1582 - Niagara Falls NY Greater Niagara CWC</t>
  </si>
  <si>
    <t>15 - Norfolk NE Women's Connection</t>
  </si>
  <si>
    <t>563 - Norfolk VA Christian Women's Connection Chesapeake</t>
  </si>
  <si>
    <t>2098 - Norman OK Women's Connection</t>
  </si>
  <si>
    <t>1263 - North Platte NE After 5</t>
  </si>
  <si>
    <t>496 - North Platte NE CWC</t>
  </si>
  <si>
    <t>468 - North Port FL CWC</t>
  </si>
  <si>
    <t>577 - Northern Palm Beach FL Christian Women's Connection</t>
  </si>
  <si>
    <t>439 - Oak Ridge TN CWC</t>
  </si>
  <si>
    <t>153 - Ocala FL CWC</t>
  </si>
  <si>
    <t>1585 - Ocean City NJ CWC Cape Atlantic</t>
  </si>
  <si>
    <t>2067 - Okoboji IA Christian Women's Connection</t>
  </si>
  <si>
    <t>1255 - Olympia WA Area Women's Connection</t>
  </si>
  <si>
    <t>2066 - Onawa IA After 5</t>
  </si>
  <si>
    <t>2031 - Oneida-Canastota NY CWC</t>
  </si>
  <si>
    <t>761 - Ontario OR Treasure Valley Women's Connection</t>
  </si>
  <si>
    <t>540 - Orange Park FL Women's Connection</t>
  </si>
  <si>
    <t>1315 - Osage IA Women's Connection</t>
  </si>
  <si>
    <t>1309 - Oskaloosa IA Women's Connection</t>
  </si>
  <si>
    <t>1494 - Ottumwa IA Midday Connection</t>
  </si>
  <si>
    <t>68 - Owatonna MN CWC</t>
  </si>
  <si>
    <t>1799 - Oxnard CA CWC</t>
  </si>
  <si>
    <t>2058 - Painesville-Mentor OH CWC</t>
  </si>
  <si>
    <t>589 - Panama City FL After 5</t>
  </si>
  <si>
    <t>1967 - Panama City FL CWC</t>
  </si>
  <si>
    <t>61 - Park Hills MO CWC Mineral Area</t>
  </si>
  <si>
    <t>683 - Pasadena CA Women's Connection</t>
  </si>
  <si>
    <t>935 - Paso Robles CA CWC North Cnty</t>
  </si>
  <si>
    <t>317 - Pensacola FL CWC</t>
  </si>
  <si>
    <t>273 - Peoria IL Women's Connection</t>
  </si>
  <si>
    <t>1410 - Philipsburg PA CWC</t>
  </si>
  <si>
    <t>567 - Pine Bluff AR CWC</t>
  </si>
  <si>
    <t>55 - Pipestone MN CWC</t>
  </si>
  <si>
    <t>1762 - Plymouth IN Women's Connection Marshall Cty</t>
  </si>
  <si>
    <t>1168 - Pocatello ID Women's Connection</t>
  </si>
  <si>
    <t>623 - Pomfret - Woodstock CT CWC Windham Cty</t>
  </si>
  <si>
    <t>1245 - Portland OR Christian Women's Connection</t>
  </si>
  <si>
    <t>1767 - Pottsville PA CWC</t>
  </si>
  <si>
    <t>326 - Prescott AZ Women's Connection</t>
  </si>
  <si>
    <t>330 - Princeton-Milaca MN CWC</t>
  </si>
  <si>
    <t>205 - Pulaski VA Christian Women's Connection</t>
  </si>
  <si>
    <t>476 - Raleigh NC CWC</t>
  </si>
  <si>
    <t>1330 - Rancho Cucamonga CA Women's Connection</t>
  </si>
  <si>
    <t>1335 - Reading PA CWC #2</t>
  </si>
  <si>
    <t>1670 - Red Wing MN River Valley Christian Women's Connection</t>
  </si>
  <si>
    <t>742 - Reno NV Sierra CWC</t>
  </si>
  <si>
    <t>350 - Renton-Kent WA CWC</t>
  </si>
  <si>
    <t>420 - Rice Lake WI Women's Connection</t>
  </si>
  <si>
    <t>2069 - Richmond VA South Christian Women's Connection</t>
  </si>
  <si>
    <t>861 - Riverside CA Women's Connection</t>
  </si>
  <si>
    <t>243 - Rochester MN Area Christian Women's Connection</t>
  </si>
  <si>
    <t>152 - Rock Falls IL CWC Rock River Vly Area</t>
  </si>
  <si>
    <t>460 - Rock Springs WY CWC</t>
  </si>
  <si>
    <t>526 - Rock Springs-Green River WY After 5</t>
  </si>
  <si>
    <t>1835 - Roseville CA CWC</t>
  </si>
  <si>
    <t>215 - Roxboro NC CWC</t>
  </si>
  <si>
    <t>268 - Sabetha KS CWC</t>
  </si>
  <si>
    <t>130 - Salina KS Women's Connection</t>
  </si>
  <si>
    <t>1683 - Salisbury NC CWC</t>
  </si>
  <si>
    <t>105 - San Antonio TX Women's Connection</t>
  </si>
  <si>
    <t>2095 - San Luis Obispo CA Women's Connection</t>
  </si>
  <si>
    <t>954 - San Marcos CA CWC</t>
  </si>
  <si>
    <t>716 - Santa Ana-Tustin CA Christian Women's Connection</t>
  </si>
  <si>
    <t>1647 - Santa Cruz CA County Women's Connection</t>
  </si>
  <si>
    <t>1672 - Santa Fe NM After 5</t>
  </si>
  <si>
    <t>383 - Sarasota FL Christian Women's Connection</t>
  </si>
  <si>
    <t>1754 - Saratoga Springs NY CWC</t>
  </si>
  <si>
    <t>2018 - Sauk Prairie Lodi WI Women's Connection</t>
  </si>
  <si>
    <t>599 - Savannah GA CWC Chatham Cty</t>
  </si>
  <si>
    <t>332 - Scottsdale AZ Women's Connection</t>
  </si>
  <si>
    <t>157 - Seattle WA CWC North Shore</t>
  </si>
  <si>
    <t>1291 - Seymour CT CWC</t>
  </si>
  <si>
    <t>346 - Sheboygan WI Christian Women's After 5 Connection</t>
  </si>
  <si>
    <t>1809 - Sheboygan WI CWC</t>
  </si>
  <si>
    <t>528 - Sioux City IA CWC</t>
  </si>
  <si>
    <t>1730 - Sioux City IA Women's Connection</t>
  </si>
  <si>
    <t>1180 - Sioux Falls SD CWC #2</t>
  </si>
  <si>
    <t>1482 - Sisseton SD CWC</t>
  </si>
  <si>
    <t>184 - Solana Beach CA North Coast CWC</t>
  </si>
  <si>
    <t>501 - South Baldwin AL Christian Women's Connection</t>
  </si>
  <si>
    <t>47 - Southern Pines NC Sandhills CWC</t>
  </si>
  <si>
    <t>258 - Spearfish SD Northern Hills Vital Network</t>
  </si>
  <si>
    <t>796 - Springfield IL After 5</t>
  </si>
  <si>
    <t>278 - Springfield IL CWC</t>
  </si>
  <si>
    <t>996 - Springfield MO CWC</t>
  </si>
  <si>
    <t>467 - Springfield VA Women's Connection</t>
  </si>
  <si>
    <t>203510 - St Augustine FL Women's Connection</t>
  </si>
  <si>
    <t>331 - St James MN CWC</t>
  </si>
  <si>
    <t>2138 - State College PA Women's Midday Connection</t>
  </si>
  <si>
    <t>1071 - Statesville NC CWC</t>
  </si>
  <si>
    <t>1929 - Sterling CO After 5</t>
  </si>
  <si>
    <t>337 - Sterling CO CWC</t>
  </si>
  <si>
    <t>46 - Stevens Point WI Christian Women's Connection</t>
  </si>
  <si>
    <t>2077 - Sudbury MA Christian Women's Connection</t>
  </si>
  <si>
    <t>852 - Sun City AZ CWC</t>
  </si>
  <si>
    <t>154 - Sun City Center FL Christian Women's Connection</t>
  </si>
  <si>
    <t>1224 - Sun City West-Surprise AZ CWC</t>
  </si>
  <si>
    <t>899 - Sun Lakes AZ Women's Connection</t>
  </si>
  <si>
    <t>1843 - Sunnyside WA CWC Lower Vly</t>
  </si>
  <si>
    <t>919 - Sunnyvale CA Women's Connection</t>
  </si>
  <si>
    <t>1984 - Susquehanna Valley PA Couples</t>
  </si>
  <si>
    <t>1175 - Sylacauga AL After 5</t>
  </si>
  <si>
    <t>2 - Sylvania OH Women's Connection West</t>
  </si>
  <si>
    <t>311 - Tallahassee FL Women's Connection</t>
  </si>
  <si>
    <t>81 - Taylors Falls MN CWC</t>
  </si>
  <si>
    <t>99 - Temecula CA Christian Women's Connection</t>
  </si>
  <si>
    <t>1124 - Terre Haute IN After 5</t>
  </si>
  <si>
    <t>1764 - Tewksbury MA Christian Women's Connection Merrimack Vly</t>
  </si>
  <si>
    <t>479 - The Villages FL Tri-County Women's Connection</t>
  </si>
  <si>
    <t>115 - Thief River Falls MN CWC</t>
  </si>
  <si>
    <t>1958 - Thousand Oaks CA Women's Connection</t>
  </si>
  <si>
    <t>276 - Toledo OH East Women's Connection</t>
  </si>
  <si>
    <t>364 - Toms River NJ Ocean Cty Women's Connection</t>
  </si>
  <si>
    <t>573 - Topeka KS Saturday Women's Connection</t>
  </si>
  <si>
    <t>1636 - Topeka KS Women's Connection</t>
  </si>
  <si>
    <t>2003 - Tulsa OK Women's Connection #1</t>
  </si>
  <si>
    <t>196 - Tulsa OK Woven</t>
  </si>
  <si>
    <t>370 - Tupelo MS CWC</t>
  </si>
  <si>
    <t>1530 - Uniontown PA CWC</t>
  </si>
  <si>
    <t>83 - Valparaiso IN CWC</t>
  </si>
  <si>
    <t>87 - Vancouver WA Women's Connection</t>
  </si>
  <si>
    <t>870 - Vero Beach FL CWC East</t>
  </si>
  <si>
    <t>354 - Verona WI After 5 Dane County</t>
  </si>
  <si>
    <t>678 - Villa Park-Orange CA CWC</t>
  </si>
  <si>
    <t>774 - Vincennes IN Christian Women's Connection</t>
  </si>
  <si>
    <t>749 - Vinton IA After 5</t>
  </si>
  <si>
    <t>1792 - Virginia Beach VA Women's Connection</t>
  </si>
  <si>
    <t>877 - Waco TX CWC</t>
  </si>
  <si>
    <t>1535 - Wadena MN CWC</t>
  </si>
  <si>
    <t>150 - Wahoo NE CWC Saunders County</t>
  </si>
  <si>
    <t>1249 - Warren OH Women's Connection</t>
  </si>
  <si>
    <t>695 - Warrenton VA CWC</t>
  </si>
  <si>
    <t>564 - Watertown NY Women's Connection</t>
  </si>
  <si>
    <t>62 - Waupaca WI Christian Women's Connection</t>
  </si>
  <si>
    <t>118 - Weldon Spring MO Women's Connection</t>
  </si>
  <si>
    <t>375 - White Bear Lake MN CWC</t>
  </si>
  <si>
    <t>942 - Whittier CA Women's Connection</t>
  </si>
  <si>
    <t>264 - Wichita KS CWC West</t>
  </si>
  <si>
    <t>912 - Williamsburg VA Women's Connection</t>
  </si>
  <si>
    <t>323 - Willow Creek-Hoopa CA CWC</t>
  </si>
  <si>
    <t>366 - Wilmington DE Women's Connection</t>
  </si>
  <si>
    <t>1350 - Winamac IN CWC</t>
  </si>
  <si>
    <t>59 - Wisconsin Rapids WI Christian Women's Connection</t>
  </si>
  <si>
    <t>329 - Woodbridge VA CWC</t>
  </si>
  <si>
    <t>1765 - Worland WY After 5</t>
  </si>
  <si>
    <t>1401 - Yelm WA CWC South Thurston</t>
  </si>
  <si>
    <t>450 - Youngstown OH CWC South</t>
  </si>
  <si>
    <t>913 - Yuba City-Marysville CA CWC</t>
  </si>
  <si>
    <t>612 - Yuma AZ Christian Women's Connection</t>
  </si>
  <si>
    <t>1407 - Yuma AZ CWC Foothills</t>
  </si>
  <si>
    <t>TOTAL BALANCE SHEET</t>
  </si>
  <si>
    <t>TOTAL STARTING BALANCE:</t>
  </si>
  <si>
    <t>change money</t>
  </si>
  <si>
    <t>total reserve</t>
  </si>
  <si>
    <t>+</t>
  </si>
  <si>
    <t>LOCAL INCOME:</t>
  </si>
  <si>
    <t>Ticket sales:</t>
  </si>
  <si>
    <t>Local donations:</t>
  </si>
  <si>
    <t>Remaining deposit total:</t>
  </si>
  <si>
    <t>=</t>
  </si>
  <si>
    <t>TOTAL LOCAL FUNDS:</t>
  </si>
  <si>
    <t>LOCAL EXPENSES:</t>
  </si>
  <si>
    <t>Meal expense paid to venue:</t>
  </si>
  <si>
    <t>All other local expenses:</t>
  </si>
  <si>
    <t>TOTAL LOCAL EXPENSES:</t>
  </si>
  <si>
    <r>
      <t>NATIONAL DONATIONS</t>
    </r>
    <r>
      <rPr>
        <u/>
        <sz val="36"/>
        <color theme="1"/>
        <rFont val="Calibri"/>
        <family val="2"/>
        <scheme val="minor"/>
      </rPr>
      <t>:</t>
    </r>
  </si>
  <si>
    <t>Receiptable National donations:</t>
  </si>
  <si>
    <r>
      <rPr>
        <b/>
        <sz val="48"/>
        <color theme="1"/>
        <rFont val="Calibri"/>
        <family val="2"/>
        <scheme val="minor"/>
      </rPr>
      <t>Non-Receiptable</t>
    </r>
    <r>
      <rPr>
        <sz val="48"/>
        <color theme="1"/>
        <rFont val="Calibri"/>
        <family val="2"/>
        <scheme val="minor"/>
      </rPr>
      <t xml:space="preserve"> donations:</t>
    </r>
  </si>
  <si>
    <t>TOTAL NATIONAL DONATIONS:</t>
  </si>
  <si>
    <t>OFFICE USE</t>
  </si>
  <si>
    <t>ONLY</t>
  </si>
  <si>
    <t>BALANCE AFTER EXPENSES ARE PAID:</t>
  </si>
  <si>
    <t>Additional funds sent to Stonecroft:</t>
  </si>
  <si>
    <t>TOTAL TO BE SENT TO STONECROFT BY GROUP CHECK:</t>
  </si>
  <si>
    <t>TOTAL AMOUNT REMAINING IN LOCAL RESERVE:</t>
  </si>
  <si>
    <t>FOR OFFICE USE ONLY</t>
  </si>
  <si>
    <t>Date report sent to Stonecroft:</t>
  </si>
  <si>
    <t>Page 2</t>
  </si>
  <si>
    <t xml:space="preserve">Batch </t>
  </si>
  <si>
    <t>Account Number</t>
  </si>
  <si>
    <t>Journal Reference</t>
  </si>
  <si>
    <t>Journal</t>
  </si>
  <si>
    <t>Post Date</t>
  </si>
  <si>
    <t>Amount</t>
  </si>
  <si>
    <t>Type</t>
  </si>
  <si>
    <t>Encumbrance</t>
  </si>
  <si>
    <t>Project ID/RE Fund</t>
  </si>
  <si>
    <t>RE Appeals/Event</t>
  </si>
  <si>
    <t>1-4201-410</t>
  </si>
  <si>
    <t>Misc Inc Line 4</t>
  </si>
  <si>
    <t>Journal Entry</t>
  </si>
  <si>
    <t>Credit</t>
  </si>
  <si>
    <t>Regular</t>
  </si>
  <si>
    <t>4-4211-410</t>
  </si>
  <si>
    <t>Local Receiptable Contributions Line 3</t>
  </si>
  <si>
    <t>1-8250-410</t>
  </si>
  <si>
    <t>Debit</t>
  </si>
  <si>
    <t>1-4110-410</t>
  </si>
  <si>
    <t>Receiptable Contributions Line 9</t>
  </si>
  <si>
    <t>1-4111-410</t>
  </si>
  <si>
    <t>Non Receiptable Cash Line 10</t>
  </si>
  <si>
    <t>1-1090-000</t>
  </si>
  <si>
    <t>Balance from Local Reserve Line 1</t>
  </si>
  <si>
    <t>1-1020-000</t>
  </si>
  <si>
    <t>Ending Local Reserve Line 16</t>
  </si>
  <si>
    <t xml:space="preserve"> Amount Received Line 15</t>
  </si>
  <si>
    <t>Local Exp Line 8</t>
  </si>
  <si>
    <t>Enter amount of approved local reserve:</t>
  </si>
  <si>
    <t>681 - Lancaster TX Dallas Cty Christian Women's Connection</t>
  </si>
  <si>
    <t>[A]</t>
  </si>
  <si>
    <t>[B]</t>
  </si>
  <si>
    <t>[C]</t>
  </si>
  <si>
    <t>[D]</t>
  </si>
  <si>
    <t>[E]</t>
  </si>
  <si>
    <t>[F]</t>
  </si>
  <si>
    <t>[G]</t>
  </si>
  <si>
    <t>[H]</t>
  </si>
  <si>
    <t>[I]</t>
  </si>
  <si>
    <t>[J]</t>
  </si>
  <si>
    <t>[K]</t>
  </si>
  <si>
    <t>[L]</t>
  </si>
  <si>
    <t>[P]</t>
  </si>
  <si>
    <t>[M]</t>
  </si>
  <si>
    <t>[N]</t>
  </si>
  <si>
    <t>[O]</t>
  </si>
  <si>
    <t>From last financial summary, line#16</t>
  </si>
  <si>
    <t>Exact amount collected from ticket sales</t>
  </si>
  <si>
    <t>Total amount of local receiptable donations of $10 or more (from page 1)</t>
  </si>
  <si>
    <t>Local non-receiptable donations + miscellaneous income</t>
  </si>
  <si>
    <t>Calculate: [A] + [B] + [C] + [D]</t>
  </si>
  <si>
    <t>Exact amout paid to venue for meal expense</t>
  </si>
  <si>
    <t>Total expenses recorded in checkbook register for the month (minus meal expense [F])</t>
  </si>
  <si>
    <t>Calculate: [F] + [G]</t>
  </si>
  <si>
    <t>Total amount of national receiptable donations of $10 or more (from page 1)</t>
  </si>
  <si>
    <t>Non-receiptable national donations + national donations less than $10</t>
  </si>
  <si>
    <t>Calculate: [I] + [J]</t>
  </si>
  <si>
    <t>Calculate: [E] + [H] + [K]</t>
  </si>
  <si>
    <t>Use this line for any additional funds sent to Stonecroft greater than [K]</t>
  </si>
  <si>
    <t>Group check amount to be sent to Stonecroft</t>
  </si>
  <si>
    <r>
      <t xml:space="preserve">Must agree with checkbook register balance after financial summary transactions are completed - </t>
    </r>
    <r>
      <rPr>
        <b/>
        <i/>
        <sz val="11"/>
        <color theme="1"/>
        <rFont val="Calibri"/>
        <family val="2"/>
        <scheme val="minor"/>
      </rPr>
      <t>CANNOT BE GREATER THAN $1000</t>
    </r>
  </si>
  <si>
    <t>Local reserve limit agreed upon by group + Stonecroft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</si>
</sst>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0_);[Red]\(0\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12"/>
      <color rgb="FF7030A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6"/>
      <color theme="4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0"/>
      <color rgb="FF7030A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i/>
      <strike/>
      <sz val="20"/>
      <color theme="7"/>
      <name val="Calibri"/>
      <family val="2"/>
      <scheme val="minor"/>
    </font>
    <font>
      <b/>
      <sz val="20"/>
      <color theme="7"/>
      <name val="Calibri"/>
      <family val="2"/>
      <scheme val="minor"/>
    </font>
    <font>
      <sz val="9"/>
      <color indexed="81"/>
      <name val="Tahoma"/>
      <family val="2"/>
    </font>
    <font>
      <sz val="26"/>
      <color theme="1"/>
      <name val="Calibri"/>
      <family val="2"/>
      <scheme val="minor"/>
    </font>
    <font>
      <sz val="26"/>
      <color theme="7"/>
      <name val="Calibri"/>
      <family val="2"/>
      <scheme val="minor"/>
    </font>
    <font>
      <sz val="24"/>
      <color indexed="81"/>
      <name val="Tahoma"/>
      <family val="2"/>
    </font>
    <font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name val="Calibri"/>
      <family val="2"/>
      <scheme val="minor"/>
    </font>
    <font>
      <sz val="30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30"/>
      <name val="Calibri"/>
      <family val="2"/>
      <scheme val="minor"/>
    </font>
    <font>
      <strike/>
      <sz val="18"/>
      <color theme="1"/>
      <name val="Calibri"/>
      <family val="2"/>
      <scheme val="minor"/>
    </font>
    <font>
      <strike/>
      <u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72"/>
      <color theme="4" tint="-0.249977111117893"/>
      <name val="Calibri"/>
      <family val="2"/>
      <scheme val="minor"/>
    </font>
    <font>
      <sz val="34"/>
      <color theme="1"/>
      <name val="Calibri"/>
      <family val="2"/>
      <scheme val="minor"/>
    </font>
    <font>
      <sz val="40"/>
      <name val="Calibri"/>
      <family val="2"/>
      <scheme val="minor"/>
    </font>
    <font>
      <b/>
      <sz val="40"/>
      <name val="Calibri"/>
      <family val="2"/>
      <scheme val="minor"/>
    </font>
    <font>
      <sz val="1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u/>
      <sz val="48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u/>
      <sz val="36"/>
      <color theme="1"/>
      <name val="Calibri"/>
      <family val="2"/>
      <scheme val="minor"/>
    </font>
    <font>
      <sz val="46"/>
      <color theme="1"/>
      <name val="Calibri"/>
      <family val="2"/>
      <scheme val="minor"/>
    </font>
    <font>
      <b/>
      <sz val="46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56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sz val="36"/>
      <color indexed="81"/>
      <name val="Tahoma"/>
      <family val="2"/>
    </font>
    <font>
      <sz val="72"/>
      <color theme="1"/>
      <name val="Calibri"/>
      <family val="2"/>
      <scheme val="minor"/>
    </font>
    <font>
      <u/>
      <sz val="30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3.5"/>
      <color theme="1"/>
      <name val="Calibri"/>
      <family val="2"/>
      <scheme val="minor"/>
    </font>
    <font>
      <b/>
      <sz val="48"/>
      <color theme="4" tint="-0.249977111117893"/>
      <name val="Calibri"/>
      <family val="2"/>
      <scheme val="minor"/>
    </font>
    <font>
      <b/>
      <sz val="80"/>
      <color theme="4" tint="-0.249977111117893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271">
    <xf numFmtId="0" fontId="0" fillId="0" borderId="0" xfId="0"/>
    <xf numFmtId="0" fontId="0" fillId="0" borderId="5" xfId="0" applyBorder="1"/>
    <xf numFmtId="0" fontId="0" fillId="0" borderId="6" xfId="0" applyBorder="1"/>
    <xf numFmtId="17" fontId="0" fillId="0" borderId="0" xfId="0" quotePrefix="1" applyNumberFormat="1"/>
    <xf numFmtId="0" fontId="0" fillId="0" borderId="0" xfId="0" quotePrefix="1"/>
    <xf numFmtId="1" fontId="0" fillId="0" borderId="0" xfId="0" applyNumberFormat="1"/>
    <xf numFmtId="165" fontId="0" fillId="0" borderId="4" xfId="0" applyNumberFormat="1" applyBorder="1"/>
    <xf numFmtId="165" fontId="0" fillId="2" borderId="2" xfId="1" applyNumberFormat="1" applyFont="1" applyFill="1" applyBorder="1" applyProtection="1">
      <protection locked="0"/>
    </xf>
    <xf numFmtId="165" fontId="0" fillId="0" borderId="0" xfId="0" applyNumberForma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4" fontId="0" fillId="0" borderId="0" xfId="1" applyFont="1"/>
    <xf numFmtId="0" fontId="0" fillId="2" borderId="2" xfId="1" applyNumberFormat="1" applyFont="1" applyFill="1" applyBorder="1" applyProtection="1">
      <protection locked="0"/>
    </xf>
    <xf numFmtId="40" fontId="0" fillId="0" borderId="0" xfId="0" applyNumberFormat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1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0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23" fillId="0" borderId="0" xfId="0" applyFont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24" fillId="0" borderId="0" xfId="0" applyFont="1" applyAlignment="1">
      <alignment vertical="center"/>
    </xf>
    <xf numFmtId="0" fontId="35" fillId="0" borderId="32" xfId="0" applyFont="1" applyBorder="1" applyAlignment="1">
      <alignment vertical="center"/>
    </xf>
    <xf numFmtId="0" fontId="35" fillId="0" borderId="33" xfId="0" applyFont="1" applyBorder="1" applyAlignment="1">
      <alignment vertical="center"/>
    </xf>
    <xf numFmtId="0" fontId="35" fillId="0" borderId="34" xfId="0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4" fontId="29" fillId="0" borderId="0" xfId="1" applyFont="1" applyFill="1" applyBorder="1" applyAlignment="1">
      <alignment horizontal="center" vertical="center"/>
    </xf>
    <xf numFmtId="44" fontId="29" fillId="0" borderId="0" xfId="1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>
      <alignment vertical="center"/>
    </xf>
    <xf numFmtId="1" fontId="46" fillId="0" borderId="0" xfId="0" applyNumberFormat="1" applyFont="1" applyAlignment="1" applyProtection="1">
      <alignment horizontal="center" vertical="center" wrapText="1"/>
      <protection locked="0"/>
    </xf>
    <xf numFmtId="14" fontId="13" fillId="0" borderId="0" xfId="0" applyNumberFormat="1" applyFont="1" applyAlignment="1" applyProtection="1">
      <alignment horizontal="center" vertical="center"/>
      <protection locked="0"/>
    </xf>
    <xf numFmtId="0" fontId="51" fillId="0" borderId="0" xfId="2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13" fillId="0" borderId="0" xfId="0" applyFont="1"/>
    <xf numFmtId="0" fontId="57" fillId="0" borderId="0" xfId="0" applyFont="1"/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40" fontId="12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6" fillId="3" borderId="10" xfId="0" applyFont="1" applyFill="1" applyBorder="1" applyAlignment="1" applyProtection="1">
      <alignment horizontal="left" vertical="center"/>
      <protection locked="0"/>
    </xf>
    <xf numFmtId="0" fontId="26" fillId="3" borderId="16" xfId="0" applyFont="1" applyFill="1" applyBorder="1" applyAlignment="1" applyProtection="1">
      <alignment horizontal="left" vertical="center"/>
      <protection locked="0"/>
    </xf>
    <xf numFmtId="0" fontId="47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30" fillId="3" borderId="8" xfId="0" applyFont="1" applyFill="1" applyBorder="1" applyAlignment="1" applyProtection="1">
      <alignment horizontal="left" vertical="center"/>
      <protection locked="0"/>
    </xf>
    <xf numFmtId="0" fontId="30" fillId="3" borderId="14" xfId="0" applyFont="1" applyFill="1" applyBorder="1" applyAlignment="1" applyProtection="1">
      <alignment horizontal="left" vertical="center"/>
      <protection locked="0"/>
    </xf>
    <xf numFmtId="0" fontId="23" fillId="3" borderId="8" xfId="0" applyFont="1" applyFill="1" applyBorder="1" applyAlignment="1" applyProtection="1">
      <alignment horizontal="center" vertical="center" wrapText="1"/>
      <protection locked="0"/>
    </xf>
    <xf numFmtId="0" fontId="23" fillId="3" borderId="13" xfId="0" applyFont="1" applyFill="1" applyBorder="1" applyAlignment="1" applyProtection="1">
      <alignment horizontal="center" vertical="center" wrapText="1"/>
      <protection locked="0"/>
    </xf>
    <xf numFmtId="0" fontId="23" fillId="3" borderId="14" xfId="0" applyFont="1" applyFill="1" applyBorder="1" applyAlignment="1" applyProtection="1">
      <alignment horizontal="center" vertical="center" wrapText="1"/>
      <protection locked="0"/>
    </xf>
    <xf numFmtId="0" fontId="23" fillId="3" borderId="10" xfId="0" applyFont="1" applyFill="1" applyBorder="1" applyAlignment="1" applyProtection="1">
      <alignment horizontal="center" vertical="center" wrapText="1"/>
      <protection locked="0"/>
    </xf>
    <xf numFmtId="0" fontId="23" fillId="3" borderId="3" xfId="0" applyFont="1" applyFill="1" applyBorder="1" applyAlignment="1" applyProtection="1">
      <alignment horizontal="center" vertical="center" wrapText="1"/>
      <protection locked="0"/>
    </xf>
    <xf numFmtId="0" fontId="23" fillId="3" borderId="16" xfId="0" applyFont="1" applyFill="1" applyBorder="1" applyAlignment="1" applyProtection="1">
      <alignment horizontal="center" vertical="center" wrapText="1"/>
      <protection locked="0"/>
    </xf>
    <xf numFmtId="0" fontId="13" fillId="3" borderId="17" xfId="0" applyFont="1" applyFill="1" applyBorder="1" applyAlignment="1" applyProtection="1">
      <alignment horizontal="center" vertical="center"/>
      <protection locked="0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36" fillId="3" borderId="9" xfId="0" applyFont="1" applyFill="1" applyBorder="1" applyAlignment="1">
      <alignment horizontal="left" vertical="center"/>
    </xf>
    <xf numFmtId="0" fontId="36" fillId="3" borderId="12" xfId="0" applyFont="1" applyFill="1" applyBorder="1" applyAlignment="1">
      <alignment horizontal="left" vertical="center"/>
    </xf>
    <xf numFmtId="0" fontId="36" fillId="3" borderId="10" xfId="0" applyFont="1" applyFill="1" applyBorder="1" applyAlignment="1">
      <alignment horizontal="left" vertical="center"/>
    </xf>
    <xf numFmtId="0" fontId="36" fillId="3" borderId="16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44" fontId="25" fillId="3" borderId="8" xfId="1" applyFont="1" applyFill="1" applyBorder="1" applyAlignment="1" applyProtection="1">
      <alignment horizontal="center" vertical="center"/>
    </xf>
    <xf numFmtId="44" fontId="25" fillId="3" borderId="14" xfId="1" applyFont="1" applyFill="1" applyBorder="1" applyAlignment="1" applyProtection="1">
      <alignment horizontal="center" vertical="center"/>
    </xf>
    <xf numFmtId="44" fontId="25" fillId="3" borderId="9" xfId="1" applyFont="1" applyFill="1" applyBorder="1" applyAlignment="1" applyProtection="1">
      <alignment horizontal="center" vertical="center"/>
    </xf>
    <xf numFmtId="44" fontId="25" fillId="3" borderId="12" xfId="1" applyFont="1" applyFill="1" applyBorder="1" applyAlignment="1" applyProtection="1">
      <alignment horizontal="center" vertical="center"/>
    </xf>
    <xf numFmtId="44" fontId="25" fillId="3" borderId="10" xfId="1" applyFont="1" applyFill="1" applyBorder="1" applyAlignment="1" applyProtection="1">
      <alignment horizontal="center" vertical="center"/>
    </xf>
    <xf numFmtId="44" fontId="25" fillId="3" borderId="16" xfId="1" applyFont="1" applyFill="1" applyBorder="1" applyAlignment="1" applyProtection="1">
      <alignment horizontal="center" vertical="center"/>
    </xf>
    <xf numFmtId="44" fontId="25" fillId="3" borderId="29" xfId="1" applyFont="1" applyFill="1" applyBorder="1" applyAlignment="1" applyProtection="1">
      <alignment horizontal="center" vertical="center"/>
      <protection locked="0"/>
    </xf>
    <xf numFmtId="44" fontId="25" fillId="3" borderId="14" xfId="1" applyFont="1" applyFill="1" applyBorder="1" applyAlignment="1" applyProtection="1">
      <alignment horizontal="center" vertical="center"/>
      <protection locked="0"/>
    </xf>
    <xf numFmtId="44" fontId="25" fillId="3" borderId="30" xfId="1" applyFont="1" applyFill="1" applyBorder="1" applyAlignment="1" applyProtection="1">
      <alignment horizontal="center" vertical="center"/>
      <protection locked="0"/>
    </xf>
    <xf numFmtId="44" fontId="25" fillId="3" borderId="12" xfId="1" applyFont="1" applyFill="1" applyBorder="1" applyAlignment="1" applyProtection="1">
      <alignment horizontal="center" vertical="center"/>
      <protection locked="0"/>
    </xf>
    <xf numFmtId="44" fontId="25" fillId="3" borderId="31" xfId="1" applyFont="1" applyFill="1" applyBorder="1" applyAlignment="1" applyProtection="1">
      <alignment horizontal="center" vertical="center"/>
      <protection locked="0"/>
    </xf>
    <xf numFmtId="44" fontId="25" fillId="3" borderId="16" xfId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6" fillId="3" borderId="9" xfId="0" applyFont="1" applyFill="1" applyBorder="1" applyAlignment="1" applyProtection="1">
      <alignment horizontal="left" vertical="center"/>
      <protection locked="0"/>
    </xf>
    <xf numFmtId="0" fontId="26" fillId="3" borderId="12" xfId="0" applyFont="1" applyFill="1" applyBorder="1" applyAlignment="1" applyProtection="1">
      <alignment horizontal="left" vertical="center"/>
      <protection locked="0"/>
    </xf>
    <xf numFmtId="0" fontId="37" fillId="3" borderId="8" xfId="0" applyFont="1" applyFill="1" applyBorder="1" applyAlignment="1">
      <alignment horizontal="left" vertical="center"/>
    </xf>
    <xf numFmtId="0" fontId="37" fillId="3" borderId="14" xfId="0" applyFont="1" applyFill="1" applyBorder="1" applyAlignment="1">
      <alignment horizontal="left" vertical="center"/>
    </xf>
    <xf numFmtId="0" fontId="26" fillId="3" borderId="10" xfId="2" applyFont="1" applyFill="1" applyBorder="1" applyAlignment="1" applyProtection="1">
      <alignment horizontal="left" vertical="center"/>
      <protection locked="0"/>
    </xf>
    <xf numFmtId="0" fontId="26" fillId="3" borderId="16" xfId="2" applyFont="1" applyFill="1" applyBorder="1" applyAlignment="1" applyProtection="1">
      <alignment horizontal="left" vertical="center"/>
      <protection locked="0"/>
    </xf>
    <xf numFmtId="44" fontId="25" fillId="3" borderId="20" xfId="1" applyFont="1" applyFill="1" applyBorder="1" applyAlignment="1" applyProtection="1">
      <alignment horizontal="center" vertical="center"/>
    </xf>
    <xf numFmtId="44" fontId="25" fillId="3" borderId="11" xfId="1" applyFont="1" applyFill="1" applyBorder="1" applyAlignment="1" applyProtection="1">
      <alignment horizontal="center" vertical="center"/>
    </xf>
    <xf numFmtId="44" fontId="25" fillId="3" borderId="15" xfId="1" applyFont="1" applyFill="1" applyBorder="1" applyAlignment="1" applyProtection="1">
      <alignment horizontal="center" vertical="center"/>
    </xf>
    <xf numFmtId="44" fontId="25" fillId="3" borderId="20" xfId="1" applyFont="1" applyFill="1" applyBorder="1" applyAlignment="1" applyProtection="1">
      <alignment horizontal="center" vertical="center"/>
      <protection locked="0"/>
    </xf>
    <xf numFmtId="44" fontId="25" fillId="3" borderId="11" xfId="1" applyFont="1" applyFill="1" applyBorder="1" applyAlignment="1" applyProtection="1">
      <alignment horizontal="center" vertical="center"/>
      <protection locked="0"/>
    </xf>
    <xf numFmtId="44" fontId="25" fillId="3" borderId="15" xfId="1" applyFont="1" applyFill="1" applyBorder="1" applyAlignment="1" applyProtection="1">
      <alignment horizontal="center" vertical="center"/>
      <protection locked="0"/>
    </xf>
    <xf numFmtId="44" fontId="25" fillId="3" borderId="2" xfId="1" applyFont="1" applyFill="1" applyBorder="1" applyAlignment="1" applyProtection="1">
      <alignment horizontal="center" vertical="center"/>
      <protection locked="0"/>
    </xf>
    <xf numFmtId="44" fontId="25" fillId="3" borderId="23" xfId="1" applyFont="1" applyFill="1" applyBorder="1" applyAlignment="1" applyProtection="1">
      <alignment horizontal="center" vertical="center"/>
      <protection locked="0"/>
    </xf>
    <xf numFmtId="44" fontId="25" fillId="3" borderId="23" xfId="1" applyFont="1" applyFill="1" applyBorder="1" applyAlignment="1" applyProtection="1">
      <alignment horizontal="center" vertical="center"/>
    </xf>
    <xf numFmtId="44" fontId="25" fillId="3" borderId="2" xfId="1" applyFont="1" applyFill="1" applyBorder="1" applyAlignment="1" applyProtection="1">
      <alignment horizontal="center" vertical="center"/>
    </xf>
    <xf numFmtId="44" fontId="25" fillId="3" borderId="4" xfId="1" applyFont="1" applyFill="1" applyBorder="1" applyAlignment="1" applyProtection="1">
      <alignment horizontal="center" vertical="center"/>
      <protection locked="0"/>
    </xf>
    <xf numFmtId="44" fontId="23" fillId="4" borderId="20" xfId="1" applyFont="1" applyFill="1" applyBorder="1" applyAlignment="1">
      <alignment horizontal="center" vertical="center"/>
    </xf>
    <xf numFmtId="44" fontId="23" fillId="4" borderId="15" xfId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44" fontId="25" fillId="3" borderId="35" xfId="1" applyFont="1" applyFill="1" applyBorder="1" applyAlignment="1" applyProtection="1">
      <alignment horizontal="center" vertical="center"/>
      <protection locked="0"/>
    </xf>
    <xf numFmtId="44" fontId="25" fillId="3" borderId="36" xfId="1" applyFont="1" applyFill="1" applyBorder="1" applyAlignment="1" applyProtection="1">
      <alignment horizontal="center" vertical="center"/>
      <protection locked="0"/>
    </xf>
    <xf numFmtId="44" fontId="25" fillId="3" borderId="37" xfId="1" applyFont="1" applyFill="1" applyBorder="1" applyAlignment="1" applyProtection="1">
      <alignment horizontal="center" vertical="center"/>
      <protection locked="0"/>
    </xf>
    <xf numFmtId="0" fontId="47" fillId="0" borderId="9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14" fontId="13" fillId="3" borderId="8" xfId="0" applyNumberFormat="1" applyFont="1" applyFill="1" applyBorder="1" applyAlignment="1" applyProtection="1">
      <alignment horizontal="center" vertical="center"/>
      <protection locked="0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  <protection locked="0"/>
    </xf>
    <xf numFmtId="44" fontId="23" fillId="4" borderId="8" xfId="1" applyFont="1" applyFill="1" applyBorder="1" applyAlignment="1">
      <alignment horizontal="center" vertical="center"/>
    </xf>
    <xf numFmtId="44" fontId="23" fillId="4" borderId="14" xfId="1" applyFont="1" applyFill="1" applyBorder="1" applyAlignment="1">
      <alignment horizontal="center" vertical="center"/>
    </xf>
    <xf numFmtId="44" fontId="23" fillId="4" borderId="10" xfId="1" applyFont="1" applyFill="1" applyBorder="1" applyAlignment="1">
      <alignment horizontal="center" vertical="center"/>
    </xf>
    <xf numFmtId="44" fontId="23" fillId="4" borderId="16" xfId="1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44" fontId="24" fillId="6" borderId="8" xfId="1" applyFont="1" applyFill="1" applyBorder="1" applyAlignment="1" applyProtection="1">
      <alignment horizontal="center" vertical="center"/>
      <protection locked="0"/>
    </xf>
    <xf numFmtId="44" fontId="24" fillId="6" borderId="14" xfId="1" applyFont="1" applyFill="1" applyBorder="1" applyAlignment="1" applyProtection="1">
      <alignment horizontal="center" vertical="center"/>
      <protection locked="0"/>
    </xf>
    <xf numFmtId="44" fontId="24" fillId="6" borderId="10" xfId="1" applyFont="1" applyFill="1" applyBorder="1" applyAlignment="1" applyProtection="1">
      <alignment horizontal="center" vertical="center"/>
      <protection locked="0"/>
    </xf>
    <xf numFmtId="44" fontId="24" fillId="6" borderId="16" xfId="1" applyFont="1" applyFill="1" applyBorder="1" applyAlignment="1" applyProtection="1">
      <alignment horizontal="center" vertical="center"/>
      <protection locked="0"/>
    </xf>
    <xf numFmtId="0" fontId="39" fillId="0" borderId="12" xfId="0" applyFont="1" applyBorder="1" applyAlignment="1">
      <alignment horizontal="left" vertical="center"/>
    </xf>
    <xf numFmtId="0" fontId="45" fillId="0" borderId="0" xfId="0" applyFont="1" applyAlignment="1">
      <alignment horizontal="left" vertical="center" wrapText="1"/>
    </xf>
    <xf numFmtId="44" fontId="39" fillId="4" borderId="8" xfId="1" applyFont="1" applyFill="1" applyBorder="1" applyAlignment="1" applyProtection="1">
      <alignment horizontal="center" vertical="center"/>
    </xf>
    <xf numFmtId="44" fontId="39" fillId="4" borderId="14" xfId="1" applyFont="1" applyFill="1" applyBorder="1" applyAlignment="1" applyProtection="1">
      <alignment horizontal="center" vertical="center"/>
    </xf>
    <xf numFmtId="44" fontId="39" fillId="4" borderId="10" xfId="1" applyFont="1" applyFill="1" applyBorder="1" applyAlignment="1" applyProtection="1">
      <alignment horizontal="center" vertical="center"/>
    </xf>
    <xf numFmtId="44" fontId="39" fillId="4" borderId="16" xfId="1" applyFont="1" applyFill="1" applyBorder="1" applyAlignment="1" applyProtection="1">
      <alignment horizontal="center" vertical="center"/>
    </xf>
    <xf numFmtId="44" fontId="24" fillId="4" borderId="8" xfId="1" applyFont="1" applyFill="1" applyBorder="1" applyAlignment="1">
      <alignment horizontal="center" vertical="center"/>
    </xf>
    <xf numFmtId="44" fontId="24" fillId="4" borderId="14" xfId="1" applyFont="1" applyFill="1" applyBorder="1" applyAlignment="1">
      <alignment horizontal="center" vertical="center"/>
    </xf>
    <xf numFmtId="44" fontId="24" fillId="4" borderId="10" xfId="1" applyFont="1" applyFill="1" applyBorder="1" applyAlignment="1">
      <alignment horizontal="center" vertical="center"/>
    </xf>
    <xf numFmtId="44" fontId="24" fillId="4" borderId="16" xfId="1" applyFont="1" applyFill="1" applyBorder="1" applyAlignment="1">
      <alignment horizontal="center" vertical="center"/>
    </xf>
    <xf numFmtId="44" fontId="29" fillId="7" borderId="8" xfId="1" applyFont="1" applyFill="1" applyBorder="1" applyAlignment="1" applyProtection="1">
      <alignment horizontal="center" vertical="center"/>
    </xf>
    <xf numFmtId="44" fontId="29" fillId="7" borderId="14" xfId="1" applyFont="1" applyFill="1" applyBorder="1" applyAlignment="1" applyProtection="1">
      <alignment horizontal="center" vertical="center"/>
    </xf>
    <xf numFmtId="44" fontId="29" fillId="7" borderId="10" xfId="1" applyFont="1" applyFill="1" applyBorder="1" applyAlignment="1" applyProtection="1">
      <alignment horizontal="center" vertical="center"/>
    </xf>
    <xf numFmtId="44" fontId="29" fillId="7" borderId="16" xfId="1" applyFont="1" applyFill="1" applyBorder="1" applyAlignment="1" applyProtection="1">
      <alignment horizontal="center" vertical="center"/>
    </xf>
    <xf numFmtId="44" fontId="39" fillId="6" borderId="8" xfId="1" applyFont="1" applyFill="1" applyBorder="1" applyAlignment="1" applyProtection="1">
      <alignment horizontal="center" vertical="center"/>
      <protection locked="0"/>
    </xf>
    <xf numFmtId="44" fontId="39" fillId="6" borderId="14" xfId="1" applyFont="1" applyFill="1" applyBorder="1" applyAlignment="1" applyProtection="1">
      <alignment horizontal="center" vertical="center"/>
      <protection locked="0"/>
    </xf>
    <xf numFmtId="44" fontId="39" fillId="6" borderId="10" xfId="1" applyFont="1" applyFill="1" applyBorder="1" applyAlignment="1" applyProtection="1">
      <alignment horizontal="center" vertical="center"/>
      <protection locked="0"/>
    </xf>
    <xf numFmtId="44" fontId="39" fillId="6" borderId="16" xfId="1" applyFont="1" applyFill="1" applyBorder="1" applyAlignment="1" applyProtection="1">
      <alignment horizontal="center" vertical="center"/>
      <protection locked="0"/>
    </xf>
    <xf numFmtId="44" fontId="39" fillId="4" borderId="8" xfId="1" applyFont="1" applyFill="1" applyBorder="1" applyAlignment="1">
      <alignment horizontal="center" vertical="center"/>
    </xf>
    <xf numFmtId="44" fontId="39" fillId="4" borderId="14" xfId="1" applyFont="1" applyFill="1" applyBorder="1" applyAlignment="1">
      <alignment horizontal="center" vertical="center"/>
    </xf>
    <xf numFmtId="44" fontId="39" fillId="4" borderId="10" xfId="1" applyFont="1" applyFill="1" applyBorder="1" applyAlignment="1">
      <alignment horizontal="center" vertical="center"/>
    </xf>
    <xf numFmtId="44" fontId="39" fillId="4" borderId="16" xfId="1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14" fontId="50" fillId="3" borderId="8" xfId="0" applyNumberFormat="1" applyFont="1" applyFill="1" applyBorder="1" applyAlignment="1" applyProtection="1">
      <alignment horizontal="center" vertical="center"/>
      <protection locked="0"/>
    </xf>
    <xf numFmtId="14" fontId="50" fillId="3" borderId="13" xfId="0" applyNumberFormat="1" applyFont="1" applyFill="1" applyBorder="1" applyAlignment="1" applyProtection="1">
      <alignment horizontal="center" vertical="center"/>
      <protection locked="0"/>
    </xf>
    <xf numFmtId="14" fontId="50" fillId="3" borderId="14" xfId="0" applyNumberFormat="1" applyFont="1" applyFill="1" applyBorder="1" applyAlignment="1" applyProtection="1">
      <alignment horizontal="center" vertical="center"/>
      <protection locked="0"/>
    </xf>
    <xf numFmtId="14" fontId="50" fillId="3" borderId="10" xfId="0" applyNumberFormat="1" applyFont="1" applyFill="1" applyBorder="1" applyAlignment="1" applyProtection="1">
      <alignment horizontal="center" vertical="center"/>
      <protection locked="0"/>
    </xf>
    <xf numFmtId="14" fontId="50" fillId="3" borderId="3" xfId="0" applyNumberFormat="1" applyFont="1" applyFill="1" applyBorder="1" applyAlignment="1" applyProtection="1">
      <alignment horizontal="center" vertical="center"/>
      <protection locked="0"/>
    </xf>
    <xf numFmtId="14" fontId="50" fillId="3" borderId="16" xfId="0" applyNumberFormat="1" applyFont="1" applyFill="1" applyBorder="1" applyAlignment="1" applyProtection="1">
      <alignment horizontal="center" vertical="center"/>
      <protection locked="0"/>
    </xf>
    <xf numFmtId="44" fontId="39" fillId="6" borderId="13" xfId="1" applyFont="1" applyFill="1" applyBorder="1" applyAlignment="1" applyProtection="1">
      <alignment horizontal="center" vertical="center"/>
      <protection locked="0"/>
    </xf>
    <xf numFmtId="44" fontId="39" fillId="6" borderId="3" xfId="1" applyFont="1" applyFill="1" applyBorder="1" applyAlignment="1" applyProtection="1">
      <alignment horizontal="center" vertical="center"/>
      <protection locked="0"/>
    </xf>
    <xf numFmtId="44" fontId="39" fillId="4" borderId="13" xfId="1" applyFont="1" applyFill="1" applyBorder="1" applyAlignment="1">
      <alignment horizontal="center" vertical="center"/>
    </xf>
    <xf numFmtId="44" fontId="39" fillId="4" borderId="3" xfId="1" applyFont="1" applyFill="1" applyBorder="1" applyAlignment="1">
      <alignment horizontal="center" vertical="center"/>
    </xf>
    <xf numFmtId="40" fontId="23" fillId="0" borderId="8" xfId="0" applyNumberFormat="1" applyFont="1" applyBorder="1" applyAlignment="1">
      <alignment horizontal="center" vertical="center"/>
    </xf>
    <xf numFmtId="40" fontId="23" fillId="0" borderId="13" xfId="0" applyNumberFormat="1" applyFont="1" applyBorder="1" applyAlignment="1">
      <alignment horizontal="center" vertical="center"/>
    </xf>
    <xf numFmtId="40" fontId="23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1" fontId="24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24" fillId="3" borderId="13" xfId="0" applyNumberFormat="1" applyFont="1" applyFill="1" applyBorder="1" applyAlignment="1" applyProtection="1">
      <alignment horizontal="center" vertical="center" wrapText="1"/>
      <protection locked="0"/>
    </xf>
    <xf numFmtId="1" fontId="24" fillId="3" borderId="14" xfId="0" applyNumberFormat="1" applyFont="1" applyFill="1" applyBorder="1" applyAlignment="1" applyProtection="1">
      <alignment horizontal="center" vertical="center" wrapText="1"/>
      <protection locked="0"/>
    </xf>
    <xf numFmtId="1" fontId="24" fillId="3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24" fillId="3" borderId="16" xfId="0" applyNumberFormat="1" applyFont="1" applyFill="1" applyBorder="1" applyAlignment="1" applyProtection="1">
      <alignment horizontal="center" vertical="center" wrapText="1"/>
      <protection locked="0"/>
    </xf>
    <xf numFmtId="164" fontId="29" fillId="3" borderId="4" xfId="0" applyNumberFormat="1" applyFont="1" applyFill="1" applyBorder="1" applyAlignment="1" applyProtection="1">
      <alignment horizontal="center" vertical="center"/>
      <protection locked="0"/>
    </xf>
    <xf numFmtId="164" fontId="29" fillId="3" borderId="5" xfId="0" applyNumberFormat="1" applyFont="1" applyFill="1" applyBorder="1" applyAlignment="1" applyProtection="1">
      <alignment horizontal="center" vertical="center"/>
      <protection locked="0"/>
    </xf>
    <xf numFmtId="164" fontId="29" fillId="3" borderId="6" xfId="0" applyNumberFormat="1" applyFont="1" applyFill="1" applyBorder="1" applyAlignment="1" applyProtection="1">
      <alignment horizontal="center" vertical="center"/>
      <protection locked="0"/>
    </xf>
    <xf numFmtId="0" fontId="12" fillId="5" borderId="2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44" fontId="29" fillId="6" borderId="38" xfId="1" applyFont="1" applyFill="1" applyBorder="1" applyAlignment="1">
      <alignment horizontal="center" vertical="center"/>
    </xf>
    <xf numFmtId="44" fontId="29" fillId="6" borderId="0" xfId="1" applyFont="1" applyFill="1" applyBorder="1" applyAlignment="1">
      <alignment horizontal="center" vertical="center"/>
    </xf>
    <xf numFmtId="44" fontId="29" fillId="6" borderId="39" xfId="1" applyFont="1" applyFill="1" applyBorder="1" applyAlignment="1">
      <alignment horizontal="center" vertical="center"/>
    </xf>
    <xf numFmtId="44" fontId="29" fillId="6" borderId="4" xfId="1" applyFont="1" applyFill="1" applyBorder="1" applyAlignment="1">
      <alignment horizontal="center" vertical="center"/>
    </xf>
    <xf numFmtId="44" fontId="29" fillId="6" borderId="5" xfId="1" applyFont="1" applyFill="1" applyBorder="1" applyAlignment="1">
      <alignment horizontal="center" vertical="center"/>
    </xf>
    <xf numFmtId="44" fontId="29" fillId="6" borderId="6" xfId="1" applyFont="1" applyFill="1" applyBorder="1" applyAlignment="1">
      <alignment horizontal="center" vertical="center"/>
    </xf>
    <xf numFmtId="44" fontId="29" fillId="4" borderId="38" xfId="1" applyFont="1" applyFill="1" applyBorder="1" applyAlignment="1">
      <alignment horizontal="center" vertical="center"/>
    </xf>
    <xf numFmtId="44" fontId="29" fillId="4" borderId="39" xfId="1" applyFont="1" applyFill="1" applyBorder="1" applyAlignment="1">
      <alignment horizontal="center" vertical="center"/>
    </xf>
    <xf numFmtId="44" fontId="29" fillId="4" borderId="4" xfId="1" applyFont="1" applyFill="1" applyBorder="1" applyAlignment="1">
      <alignment horizontal="center" vertical="center"/>
    </xf>
    <xf numFmtId="44" fontId="29" fillId="4" borderId="6" xfId="1" applyFont="1" applyFill="1" applyBorder="1" applyAlignment="1">
      <alignment horizontal="center" vertical="center"/>
    </xf>
    <xf numFmtId="40" fontId="12" fillId="0" borderId="9" xfId="0" applyNumberFormat="1" applyFont="1" applyBorder="1" applyAlignment="1">
      <alignment horizontal="center" vertical="center"/>
    </xf>
    <xf numFmtId="40" fontId="12" fillId="0" borderId="0" xfId="0" applyNumberFormat="1" applyFont="1" applyAlignment="1">
      <alignment horizontal="center" vertical="center"/>
    </xf>
    <xf numFmtId="40" fontId="12" fillId="0" borderId="12" xfId="0" applyNumberFormat="1" applyFont="1" applyBorder="1" applyAlignment="1">
      <alignment horizontal="center" vertical="center"/>
    </xf>
    <xf numFmtId="40" fontId="12" fillId="0" borderId="10" xfId="0" applyNumberFormat="1" applyFont="1" applyBorder="1" applyAlignment="1">
      <alignment horizontal="center" vertical="center"/>
    </xf>
    <xf numFmtId="40" fontId="12" fillId="0" borderId="3" xfId="0" applyNumberFormat="1" applyFont="1" applyBorder="1" applyAlignment="1">
      <alignment horizontal="center" vertical="center"/>
    </xf>
    <xf numFmtId="40" fontId="12" fillId="0" borderId="16" xfId="0" applyNumberFormat="1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</cellXfs>
  <cellStyles count="3">
    <cellStyle name="Currency" xfId="1" builtinId="4"/>
    <cellStyle name="Hyperlink" xfId="2" builtinId="8" customBuiltin="1"/>
    <cellStyle name="Normal" xfId="0" builtinId="0"/>
  </cellStyles>
  <dxfs count="0"/>
  <tableStyles count="0" defaultTableStyle="TableStyleMedium2" defaultPivotStyle="PivotStyleLight16"/>
  <colors>
    <mruColors>
      <color rgb="FFFFFF66"/>
      <color rgb="FF00CCFF"/>
      <color rgb="FF00FFFF"/>
      <color rgb="FF009900"/>
      <color rgb="FFFBC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groupfinances@stonecroft.org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21"/>
  <sheetViews>
    <sheetView showGridLines="0" tabSelected="1" zoomScale="90" zoomScaleNormal="90" zoomScaleSheetLayoutView="100" zoomScalePageLayoutView="150" workbookViewId="0">
      <selection sqref="A1:S2"/>
    </sheetView>
  </sheetViews>
  <sheetFormatPr defaultColWidth="13.83984375" defaultRowHeight="23.1" x14ac:dyDescent="0.55000000000000004"/>
  <cols>
    <col min="1" max="1" width="13.83984375" style="44"/>
    <col min="2" max="2" width="13.83984375" style="48"/>
    <col min="3" max="5" width="13.83984375" style="44"/>
    <col min="6" max="6" width="16.83984375" style="44" customWidth="1"/>
    <col min="7" max="7" width="13.83984375" style="44"/>
    <col min="8" max="8" width="14.15625" style="44" customWidth="1"/>
    <col min="9" max="16384" width="13.83984375" style="44"/>
  </cols>
  <sheetData>
    <row r="1" spans="1:15" ht="39" customHeight="1" x14ac:dyDescent="0.55000000000000004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s="80" customFormat="1" ht="30" customHeight="1" x14ac:dyDescent="0.55000000000000004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30.6" x14ac:dyDescent="0.55000000000000004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s="39" customFormat="1" ht="40" customHeight="1" x14ac:dyDescent="0.55000000000000004"/>
    <row r="5" spans="1:15" s="39" customFormat="1" ht="40" customHeight="1" x14ac:dyDescent="0.55000000000000004">
      <c r="A5" s="99" t="s">
        <v>3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6" spans="1:15" s="39" customFormat="1" ht="40" customHeight="1" x14ac:dyDescent="0.55000000000000004">
      <c r="A6" s="99" t="s">
        <v>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1:15" s="39" customFormat="1" ht="40" customHeight="1" x14ac:dyDescent="0.55000000000000004">
      <c r="A7" s="99" t="s">
        <v>5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5" s="39" customFormat="1" ht="40" customHeight="1" x14ac:dyDescent="0.55000000000000004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5" s="39" customFormat="1" ht="40" customHeight="1" x14ac:dyDescent="0.55000000000000004">
      <c r="A9" s="95" t="s">
        <v>6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1:15" s="39" customFormat="1" ht="40" customHeight="1" x14ac:dyDescent="0.55000000000000004">
      <c r="A10" s="95" t="s">
        <v>7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1:15" s="39" customFormat="1" ht="40" customHeight="1" x14ac:dyDescent="0.55000000000000004">
      <c r="A11" s="81" t="s">
        <v>8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2"/>
      <c r="N11" s="82"/>
      <c r="O11" s="46"/>
    </row>
    <row r="12" spans="1:15" s="39" customFormat="1" ht="40" customHeight="1" x14ac:dyDescent="0.55000000000000004">
      <c r="A12" s="83" t="s">
        <v>9</v>
      </c>
      <c r="B12" s="44"/>
      <c r="C12" s="44"/>
      <c r="D12" s="44"/>
      <c r="E12" s="44"/>
      <c r="F12" s="44"/>
      <c r="H12" s="44"/>
      <c r="I12" s="79" t="s">
        <v>10</v>
      </c>
      <c r="J12" s="44"/>
      <c r="K12" s="44"/>
      <c r="L12" s="44"/>
      <c r="M12" s="46"/>
      <c r="N12" s="46"/>
      <c r="O12" s="46"/>
    </row>
    <row r="13" spans="1:15" s="39" customFormat="1" ht="40" customHeight="1" x14ac:dyDescent="0.55000000000000004">
      <c r="A13" s="95" t="s">
        <v>11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5" s="39" customFormat="1" ht="40" customHeight="1" x14ac:dyDescent="0.55000000000000004">
      <c r="C14" s="46"/>
      <c r="E14" s="46"/>
      <c r="F14" s="46"/>
      <c r="G14" s="46"/>
      <c r="H14" s="46"/>
      <c r="I14" s="46"/>
      <c r="J14" s="46"/>
      <c r="K14" s="46"/>
      <c r="L14" s="47"/>
    </row>
    <row r="15" spans="1:15" s="39" customFormat="1" ht="40" customHeight="1" x14ac:dyDescent="0.55000000000000004">
      <c r="A15" s="94" t="s">
        <v>12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</row>
    <row r="16" spans="1:15" s="39" customFormat="1" ht="40" customHeight="1" x14ac:dyDescent="0.55000000000000004">
      <c r="A16" s="94" t="s">
        <v>13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</row>
    <row r="17" spans="2:4" ht="28.5" customHeight="1" x14ac:dyDescent="0.55000000000000004">
      <c r="C17" s="49"/>
    </row>
    <row r="18" spans="2:4" x14ac:dyDescent="0.55000000000000004">
      <c r="D18" s="49"/>
    </row>
    <row r="20" spans="2:4" x14ac:dyDescent="0.55000000000000004">
      <c r="B20" s="44"/>
    </row>
    <row r="21" spans="2:4" x14ac:dyDescent="0.55000000000000004">
      <c r="B21" s="44"/>
    </row>
  </sheetData>
  <sheetProtection algorithmName="SHA-512" hashValue="0Q8zxEI5AWDDDaxlBQMIfZf3tgKrQA/Ilnh6wTvM1Ubk3foLTPG2PqrKIf1h89P5P7EfatOn/jcSscZ4stxSlQ==" saltValue="g8/usjn7EIq/kavx1zjUkg==" spinCount="100000" sheet="1" objects="1" scenarios="1"/>
  <customSheetViews>
    <customSheetView guid="{DAD09D7B-2B05-495B-BB72-969E890F694D}">
      <selection activeCell="K12" sqref="K12"/>
      <pageMargins left="0" right="0" top="0" bottom="0" header="0" footer="0"/>
      <pageSetup orientation="landscape" cellComments="atEnd" r:id="rId1"/>
    </customSheetView>
  </customSheetViews>
  <mergeCells count="11">
    <mergeCell ref="A15:O15"/>
    <mergeCell ref="A16:O16"/>
    <mergeCell ref="A10:N10"/>
    <mergeCell ref="A1:O1"/>
    <mergeCell ref="A2:O2"/>
    <mergeCell ref="A3:O3"/>
    <mergeCell ref="A5:O5"/>
    <mergeCell ref="A6:O6"/>
    <mergeCell ref="A7:O7"/>
    <mergeCell ref="A13:L13"/>
    <mergeCell ref="A9:N9"/>
  </mergeCells>
  <hyperlinks>
    <hyperlink ref="I12" r:id="rId2" display="groupfinances@stonecroft.org" xr:uid="{8FE3B449-A7D2-462B-AD11-5E008EB490FF}"/>
  </hyperlinks>
  <pageMargins left="0.7" right="0.7" top="0.75" bottom="0.75" header="0.3" footer="0.3"/>
  <pageSetup scale="42" orientation="portrait" cellComments="atEnd"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Y413"/>
  <sheetViews>
    <sheetView showGridLines="0" topLeftCell="A3" zoomScale="110" zoomScaleNormal="110" zoomScaleSheetLayoutView="30" workbookViewId="0">
      <selection sqref="A1:S2"/>
    </sheetView>
  </sheetViews>
  <sheetFormatPr defaultColWidth="8.83984375" defaultRowHeight="21" customHeight="1" x14ac:dyDescent="0.55000000000000004"/>
  <cols>
    <col min="1" max="2" width="30.68359375" style="10" customWidth="1"/>
    <col min="3" max="3" width="83.68359375" style="10" customWidth="1"/>
    <col min="4" max="4" width="5.68359375" style="10" customWidth="1"/>
    <col min="5" max="5" width="13.68359375" style="10" customWidth="1"/>
    <col min="6" max="6" width="10.68359375" style="10" customWidth="1"/>
    <col min="7" max="8" width="5.15625" style="10" customWidth="1"/>
    <col min="9" max="9" width="25.68359375" style="10" customWidth="1"/>
    <col min="10" max="10" width="5.68359375" style="10" customWidth="1"/>
    <col min="11" max="11" width="30.68359375" style="10" customWidth="1"/>
    <col min="12" max="12" width="75.68359375" style="10" customWidth="1"/>
    <col min="13" max="14" width="13.68359375" style="10" customWidth="1"/>
    <col min="15" max="15" width="10.68359375" style="10" customWidth="1"/>
    <col min="16" max="16" width="13" style="10" customWidth="1"/>
    <col min="17" max="17" width="8.83984375" style="10" hidden="1" customWidth="1"/>
    <col min="18" max="18" width="8.83984375" style="10" customWidth="1"/>
    <col min="19" max="16384" width="8.83984375" style="10"/>
  </cols>
  <sheetData>
    <row r="1" spans="1:23" ht="50.1" customHeight="1" x14ac:dyDescent="0.55000000000000004">
      <c r="A1" s="146" t="s">
        <v>14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9"/>
      <c r="Q1" s="21"/>
      <c r="R1" s="9"/>
      <c r="S1" s="9"/>
      <c r="T1" s="9"/>
      <c r="U1" s="9"/>
      <c r="V1" s="9"/>
      <c r="W1" s="9"/>
    </row>
    <row r="2" spans="1:23" ht="21" customHeight="1" thickBot="1" x14ac:dyDescent="0.6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9"/>
      <c r="Q2" s="21"/>
      <c r="R2" s="9"/>
      <c r="S2" s="9"/>
      <c r="T2" s="9"/>
      <c r="U2" s="9"/>
      <c r="V2" s="9"/>
      <c r="W2" s="9"/>
    </row>
    <row r="3" spans="1:23" ht="10" customHeight="1" x14ac:dyDescent="0.55000000000000004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5"/>
      <c r="P3" s="62"/>
      <c r="Q3" s="21"/>
      <c r="R3" s="13"/>
    </row>
    <row r="4" spans="1:23" ht="60" customHeight="1" x14ac:dyDescent="0.55000000000000004">
      <c r="A4" s="179" t="s">
        <v>15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1"/>
      <c r="P4" s="62"/>
      <c r="Q4" s="84" t="s">
        <v>16</v>
      </c>
      <c r="R4" s="13"/>
    </row>
    <row r="5" spans="1:23" ht="30" customHeight="1" thickBot="1" x14ac:dyDescent="1.35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3"/>
      <c r="P5" s="62"/>
      <c r="Q5" s="86" t="s">
        <v>17</v>
      </c>
      <c r="R5" s="13"/>
    </row>
    <row r="6" spans="1:23" ht="40" customHeight="1" thickBot="1" x14ac:dyDescent="1.35">
      <c r="A6" s="128" t="s">
        <v>18</v>
      </c>
      <c r="B6" s="129"/>
      <c r="C6" s="129"/>
      <c r="D6" s="50"/>
      <c r="E6" s="129" t="s">
        <v>19</v>
      </c>
      <c r="F6" s="129"/>
      <c r="G6" s="129"/>
      <c r="H6" s="129"/>
      <c r="I6" s="129"/>
      <c r="K6" s="147" t="s">
        <v>20</v>
      </c>
      <c r="L6" s="148"/>
      <c r="M6" s="148"/>
      <c r="N6" s="148"/>
      <c r="O6" s="61"/>
      <c r="Q6" s="86" t="s">
        <v>21</v>
      </c>
    </row>
    <row r="7" spans="1:23" ht="40" customHeight="1" thickBot="1" x14ac:dyDescent="1.35">
      <c r="A7" s="109"/>
      <c r="B7" s="110"/>
      <c r="C7" s="111"/>
      <c r="D7" s="56"/>
      <c r="E7" s="182" t="s">
        <v>22</v>
      </c>
      <c r="F7" s="183"/>
      <c r="G7" s="183"/>
      <c r="H7" s="183"/>
      <c r="I7" s="184"/>
      <c r="K7" s="63" t="s">
        <v>23</v>
      </c>
      <c r="L7" s="60"/>
      <c r="M7" s="104"/>
      <c r="N7" s="105"/>
      <c r="O7" s="106"/>
      <c r="Q7" s="86" t="s">
        <v>24</v>
      </c>
    </row>
    <row r="8" spans="1:23" ht="40" customHeight="1" thickBot="1" x14ac:dyDescent="1.35">
      <c r="A8" s="112"/>
      <c r="B8" s="113"/>
      <c r="C8" s="114"/>
      <c r="D8" s="56"/>
      <c r="E8" s="185"/>
      <c r="F8" s="186"/>
      <c r="G8" s="186"/>
      <c r="H8" s="186"/>
      <c r="I8" s="187"/>
      <c r="K8" s="64" t="s">
        <v>25</v>
      </c>
      <c r="L8" s="58"/>
      <c r="M8" s="104"/>
      <c r="N8" s="105"/>
      <c r="O8" s="106"/>
      <c r="Q8" s="86" t="s">
        <v>26</v>
      </c>
    </row>
    <row r="9" spans="1:23" ht="40" customHeight="1" thickBot="1" x14ac:dyDescent="1.35">
      <c r="A9" s="14"/>
      <c r="K9" s="64" t="s">
        <v>27</v>
      </c>
      <c r="L9" s="58"/>
      <c r="M9" s="104"/>
      <c r="N9" s="105"/>
      <c r="O9" s="106"/>
      <c r="Q9" s="86" t="s">
        <v>28</v>
      </c>
    </row>
    <row r="10" spans="1:23" ht="40" customHeight="1" thickBot="1" x14ac:dyDescent="1.35">
      <c r="A10" s="130" t="s">
        <v>29</v>
      </c>
      <c r="B10" s="131"/>
      <c r="C10" s="131"/>
      <c r="D10" s="50"/>
      <c r="K10" s="64" t="s">
        <v>30</v>
      </c>
      <c r="L10" s="58"/>
      <c r="M10" s="104"/>
      <c r="N10" s="105"/>
      <c r="O10" s="106"/>
      <c r="Q10" s="86" t="s">
        <v>31</v>
      </c>
    </row>
    <row r="11" spans="1:23" ht="40" customHeight="1" thickBot="1" x14ac:dyDescent="1.35">
      <c r="A11" s="115"/>
      <c r="B11" s="116"/>
      <c r="C11" s="117"/>
      <c r="D11" s="57"/>
      <c r="E11" s="15"/>
      <c r="F11" s="15"/>
      <c r="G11" s="15"/>
      <c r="H11" s="15"/>
      <c r="I11" s="15"/>
      <c r="J11" s="15"/>
      <c r="K11" s="65" t="s">
        <v>32</v>
      </c>
      <c r="L11" s="59"/>
      <c r="M11" s="104"/>
      <c r="N11" s="105"/>
      <c r="O11" s="106"/>
      <c r="Q11" s="86" t="s">
        <v>33</v>
      </c>
    </row>
    <row r="12" spans="1:23" ht="21" customHeight="1" x14ac:dyDescent="1.3">
      <c r="Q12" s="86" t="s">
        <v>34</v>
      </c>
    </row>
    <row r="13" spans="1:23" ht="21" customHeight="1" x14ac:dyDescent="1.3">
      <c r="Q13" s="86" t="s">
        <v>35</v>
      </c>
    </row>
    <row r="14" spans="1:23" ht="21" customHeight="1" x14ac:dyDescent="1.3">
      <c r="Q14" s="86" t="s">
        <v>36</v>
      </c>
    </row>
    <row r="15" spans="1:23" ht="50.1" customHeight="1" x14ac:dyDescent="1.3">
      <c r="A15" s="102" t="s">
        <v>37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Q15" s="86" t="s">
        <v>38</v>
      </c>
    </row>
    <row r="16" spans="1:23" s="71" customFormat="1" ht="60" customHeight="1" thickBot="1" x14ac:dyDescent="1.35">
      <c r="A16" s="103" t="s">
        <v>39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Q16" s="86" t="s">
        <v>45</v>
      </c>
    </row>
    <row r="17" spans="1:17" s="16" customFormat="1" ht="140.1" customHeight="1" thickTop="1" thickBot="1" x14ac:dyDescent="1.35">
      <c r="A17" s="40" t="s">
        <v>40</v>
      </c>
      <c r="B17" s="41" t="s">
        <v>41</v>
      </c>
      <c r="C17" s="151" t="s">
        <v>42</v>
      </c>
      <c r="D17" s="152"/>
      <c r="E17" s="149" t="s">
        <v>43</v>
      </c>
      <c r="F17" s="150"/>
      <c r="I17" s="132" t="s">
        <v>44</v>
      </c>
      <c r="J17" s="133"/>
      <c r="K17" s="41" t="s">
        <v>41</v>
      </c>
      <c r="L17" s="151" t="s">
        <v>42</v>
      </c>
      <c r="M17" s="152"/>
      <c r="N17" s="149" t="s">
        <v>43</v>
      </c>
      <c r="O17" s="150"/>
      <c r="Q17" s="86" t="s">
        <v>47</v>
      </c>
    </row>
    <row r="18" spans="1:17" s="16" customFormat="1" ht="40" customHeight="1" thickBot="1" x14ac:dyDescent="1.35">
      <c r="A18" s="167">
        <v>0</v>
      </c>
      <c r="B18" s="168">
        <v>0</v>
      </c>
      <c r="C18" s="155" t="s">
        <v>46</v>
      </c>
      <c r="D18" s="156"/>
      <c r="E18" s="122"/>
      <c r="F18" s="123"/>
      <c r="I18" s="134">
        <v>0</v>
      </c>
      <c r="J18" s="135"/>
      <c r="K18" s="159">
        <v>0</v>
      </c>
      <c r="L18" s="155" t="s">
        <v>46</v>
      </c>
      <c r="M18" s="156"/>
      <c r="N18" s="122"/>
      <c r="O18" s="123"/>
      <c r="Q18" s="86" t="s">
        <v>49</v>
      </c>
    </row>
    <row r="19" spans="1:17" s="16" customFormat="1" ht="40" customHeight="1" thickBot="1" x14ac:dyDescent="1.35">
      <c r="A19" s="167"/>
      <c r="B19" s="168"/>
      <c r="C19" s="118" t="s">
        <v>48</v>
      </c>
      <c r="D19" s="119"/>
      <c r="E19" s="124"/>
      <c r="F19" s="125"/>
      <c r="I19" s="136"/>
      <c r="J19" s="137"/>
      <c r="K19" s="160"/>
      <c r="L19" s="118" t="s">
        <v>48</v>
      </c>
      <c r="M19" s="119"/>
      <c r="N19" s="124"/>
      <c r="O19" s="125"/>
      <c r="Q19" s="86" t="s">
        <v>51</v>
      </c>
    </row>
    <row r="20" spans="1:17" s="16" customFormat="1" ht="40" customHeight="1" thickBot="1" x14ac:dyDescent="1.35">
      <c r="A20" s="167"/>
      <c r="B20" s="168"/>
      <c r="C20" s="118" t="s">
        <v>50</v>
      </c>
      <c r="D20" s="119"/>
      <c r="E20" s="124"/>
      <c r="F20" s="125"/>
      <c r="I20" s="136"/>
      <c r="J20" s="137"/>
      <c r="K20" s="160"/>
      <c r="L20" s="118" t="s">
        <v>50</v>
      </c>
      <c r="M20" s="119"/>
      <c r="N20" s="124"/>
      <c r="O20" s="125"/>
      <c r="Q20" s="86" t="s">
        <v>53</v>
      </c>
    </row>
    <row r="21" spans="1:17" s="16" customFormat="1" ht="40" customHeight="1" thickBot="1" x14ac:dyDescent="1.35">
      <c r="A21" s="167"/>
      <c r="B21" s="168"/>
      <c r="C21" s="118" t="s">
        <v>52</v>
      </c>
      <c r="D21" s="119"/>
      <c r="E21" s="124"/>
      <c r="F21" s="125"/>
      <c r="I21" s="136"/>
      <c r="J21" s="137"/>
      <c r="K21" s="160"/>
      <c r="L21" s="118" t="s">
        <v>52</v>
      </c>
      <c r="M21" s="119"/>
      <c r="N21" s="124"/>
      <c r="O21" s="125"/>
      <c r="Q21" s="86" t="s">
        <v>55</v>
      </c>
    </row>
    <row r="22" spans="1:17" s="16" customFormat="1" ht="40" customHeight="1" thickBot="1" x14ac:dyDescent="1.35">
      <c r="A22" s="167"/>
      <c r="B22" s="168"/>
      <c r="C22" s="120" t="s">
        <v>54</v>
      </c>
      <c r="D22" s="121"/>
      <c r="E22" s="126"/>
      <c r="F22" s="127"/>
      <c r="I22" s="138"/>
      <c r="J22" s="139"/>
      <c r="K22" s="161"/>
      <c r="L22" s="120" t="s">
        <v>54</v>
      </c>
      <c r="M22" s="121"/>
      <c r="N22" s="126"/>
      <c r="O22" s="127"/>
      <c r="Q22" s="86" t="s">
        <v>56</v>
      </c>
    </row>
    <row r="23" spans="1:17" s="16" customFormat="1" ht="40" customHeight="1" thickBot="1" x14ac:dyDescent="1.35">
      <c r="A23" s="166"/>
      <c r="B23" s="165"/>
      <c r="C23" s="107"/>
      <c r="D23" s="108"/>
      <c r="E23" s="122"/>
      <c r="F23" s="123"/>
      <c r="I23" s="140"/>
      <c r="J23" s="141"/>
      <c r="K23" s="162"/>
      <c r="L23" s="107"/>
      <c r="M23" s="108"/>
      <c r="N23" s="122"/>
      <c r="O23" s="123"/>
      <c r="Q23" s="86" t="s">
        <v>57</v>
      </c>
    </row>
    <row r="24" spans="1:17" s="16" customFormat="1" ht="40" customHeight="1" thickBot="1" x14ac:dyDescent="1.35">
      <c r="A24" s="166"/>
      <c r="B24" s="165"/>
      <c r="C24" s="153"/>
      <c r="D24" s="154"/>
      <c r="E24" s="124"/>
      <c r="F24" s="125"/>
      <c r="I24" s="142"/>
      <c r="J24" s="143"/>
      <c r="K24" s="163"/>
      <c r="L24" s="153"/>
      <c r="M24" s="154"/>
      <c r="N24" s="124"/>
      <c r="O24" s="125"/>
      <c r="Q24" s="86" t="s">
        <v>58</v>
      </c>
    </row>
    <row r="25" spans="1:17" s="16" customFormat="1" ht="40" customHeight="1" thickBot="1" x14ac:dyDescent="1.35">
      <c r="A25" s="166"/>
      <c r="B25" s="165"/>
      <c r="C25" s="153"/>
      <c r="D25" s="154"/>
      <c r="E25" s="124"/>
      <c r="F25" s="125"/>
      <c r="I25" s="142"/>
      <c r="J25" s="143"/>
      <c r="K25" s="163"/>
      <c r="L25" s="153"/>
      <c r="M25" s="154"/>
      <c r="N25" s="124"/>
      <c r="O25" s="125"/>
      <c r="Q25" s="86" t="s">
        <v>59</v>
      </c>
    </row>
    <row r="26" spans="1:17" s="16" customFormat="1" ht="40" customHeight="1" thickBot="1" x14ac:dyDescent="1.35">
      <c r="A26" s="166"/>
      <c r="B26" s="165"/>
      <c r="C26" s="153"/>
      <c r="D26" s="154"/>
      <c r="E26" s="124"/>
      <c r="F26" s="125"/>
      <c r="I26" s="142"/>
      <c r="J26" s="143"/>
      <c r="K26" s="163"/>
      <c r="L26" s="153"/>
      <c r="M26" s="154"/>
      <c r="N26" s="124"/>
      <c r="O26" s="125"/>
      <c r="Q26" s="86" t="s">
        <v>60</v>
      </c>
    </row>
    <row r="27" spans="1:17" s="16" customFormat="1" ht="40" customHeight="1" thickBot="1" x14ac:dyDescent="1.35">
      <c r="A27" s="166"/>
      <c r="B27" s="165"/>
      <c r="C27" s="157"/>
      <c r="D27" s="158"/>
      <c r="E27" s="126"/>
      <c r="F27" s="127"/>
      <c r="I27" s="144"/>
      <c r="J27" s="145"/>
      <c r="K27" s="164"/>
      <c r="L27" s="100"/>
      <c r="M27" s="101"/>
      <c r="N27" s="126"/>
      <c r="O27" s="127"/>
      <c r="Q27" s="86" t="s">
        <v>61</v>
      </c>
    </row>
    <row r="28" spans="1:17" s="16" customFormat="1" ht="40" customHeight="1" thickBot="1" x14ac:dyDescent="1.35">
      <c r="A28" s="166"/>
      <c r="B28" s="169"/>
      <c r="C28" s="107"/>
      <c r="D28" s="108"/>
      <c r="E28" s="122"/>
      <c r="F28" s="123"/>
      <c r="I28" s="140"/>
      <c r="J28" s="141"/>
      <c r="K28" s="162"/>
      <c r="L28" s="107"/>
      <c r="M28" s="108"/>
      <c r="N28" s="122"/>
      <c r="O28" s="123"/>
      <c r="Q28" s="86" t="s">
        <v>62</v>
      </c>
    </row>
    <row r="29" spans="1:17" s="16" customFormat="1" ht="40" customHeight="1" thickBot="1" x14ac:dyDescent="1.35">
      <c r="A29" s="166"/>
      <c r="B29" s="169"/>
      <c r="C29" s="153"/>
      <c r="D29" s="154"/>
      <c r="E29" s="124"/>
      <c r="F29" s="125"/>
      <c r="I29" s="142"/>
      <c r="J29" s="143"/>
      <c r="K29" s="163"/>
      <c r="L29" s="153"/>
      <c r="M29" s="154"/>
      <c r="N29" s="124"/>
      <c r="O29" s="125"/>
      <c r="Q29" s="86" t="s">
        <v>63</v>
      </c>
    </row>
    <row r="30" spans="1:17" s="16" customFormat="1" ht="40" customHeight="1" thickBot="1" x14ac:dyDescent="1.35">
      <c r="A30" s="166"/>
      <c r="B30" s="169"/>
      <c r="C30" s="153"/>
      <c r="D30" s="154"/>
      <c r="E30" s="124"/>
      <c r="F30" s="125"/>
      <c r="I30" s="142"/>
      <c r="J30" s="143"/>
      <c r="K30" s="163"/>
      <c r="L30" s="153"/>
      <c r="M30" s="154"/>
      <c r="N30" s="124"/>
      <c r="O30" s="125"/>
      <c r="Q30" s="86" t="s">
        <v>64</v>
      </c>
    </row>
    <row r="31" spans="1:17" s="16" customFormat="1" ht="40" customHeight="1" thickBot="1" x14ac:dyDescent="1.35">
      <c r="A31" s="166"/>
      <c r="B31" s="169"/>
      <c r="C31" s="153"/>
      <c r="D31" s="154"/>
      <c r="E31" s="124"/>
      <c r="F31" s="125"/>
      <c r="I31" s="142"/>
      <c r="J31" s="143"/>
      <c r="K31" s="163"/>
      <c r="L31" s="153"/>
      <c r="M31" s="154"/>
      <c r="N31" s="124"/>
      <c r="O31" s="125"/>
      <c r="Q31" s="86" t="s">
        <v>65</v>
      </c>
    </row>
    <row r="32" spans="1:17" s="16" customFormat="1" ht="40" customHeight="1" thickBot="1" x14ac:dyDescent="1.35">
      <c r="A32" s="166"/>
      <c r="B32" s="169"/>
      <c r="C32" s="100"/>
      <c r="D32" s="101"/>
      <c r="E32" s="126"/>
      <c r="F32" s="127"/>
      <c r="I32" s="144"/>
      <c r="J32" s="145"/>
      <c r="K32" s="164"/>
      <c r="L32" s="100"/>
      <c r="M32" s="101"/>
      <c r="N32" s="126"/>
      <c r="O32" s="127"/>
      <c r="Q32" s="86" t="s">
        <v>66</v>
      </c>
    </row>
    <row r="33" spans="1:25" s="16" customFormat="1" ht="40" customHeight="1" thickBot="1" x14ac:dyDescent="1.35">
      <c r="A33" s="166"/>
      <c r="B33" s="165"/>
      <c r="C33" s="107"/>
      <c r="D33" s="108"/>
      <c r="E33" s="122"/>
      <c r="F33" s="123"/>
      <c r="I33" s="140"/>
      <c r="J33" s="141"/>
      <c r="K33" s="162"/>
      <c r="L33" s="107"/>
      <c r="M33" s="108"/>
      <c r="N33" s="122"/>
      <c r="O33" s="123"/>
      <c r="Q33" s="86" t="s">
        <v>67</v>
      </c>
    </row>
    <row r="34" spans="1:25" s="16" customFormat="1" ht="40" customHeight="1" thickBot="1" x14ac:dyDescent="1.35">
      <c r="A34" s="166"/>
      <c r="B34" s="165"/>
      <c r="C34" s="153"/>
      <c r="D34" s="154"/>
      <c r="E34" s="124"/>
      <c r="F34" s="125"/>
      <c r="I34" s="142"/>
      <c r="J34" s="143"/>
      <c r="K34" s="163"/>
      <c r="L34" s="153"/>
      <c r="M34" s="154"/>
      <c r="N34" s="124"/>
      <c r="O34" s="125"/>
      <c r="Q34" s="86" t="s">
        <v>68</v>
      </c>
    </row>
    <row r="35" spans="1:25" s="16" customFormat="1" ht="40" customHeight="1" thickBot="1" x14ac:dyDescent="1.35">
      <c r="A35" s="166"/>
      <c r="B35" s="165"/>
      <c r="C35" s="153"/>
      <c r="D35" s="154"/>
      <c r="E35" s="124"/>
      <c r="F35" s="125"/>
      <c r="I35" s="142"/>
      <c r="J35" s="143"/>
      <c r="K35" s="163"/>
      <c r="L35" s="153"/>
      <c r="M35" s="154"/>
      <c r="N35" s="124"/>
      <c r="O35" s="125"/>
      <c r="Q35" s="86" t="s">
        <v>69</v>
      </c>
    </row>
    <row r="36" spans="1:25" s="16" customFormat="1" ht="40" customHeight="1" thickBot="1" x14ac:dyDescent="1.35">
      <c r="A36" s="166"/>
      <c r="B36" s="165"/>
      <c r="C36" s="153"/>
      <c r="D36" s="154"/>
      <c r="E36" s="124"/>
      <c r="F36" s="125"/>
      <c r="I36" s="142"/>
      <c r="J36" s="143"/>
      <c r="K36" s="163"/>
      <c r="L36" s="153"/>
      <c r="M36" s="154"/>
      <c r="N36" s="124"/>
      <c r="O36" s="125"/>
      <c r="Q36" s="86" t="s">
        <v>70</v>
      </c>
    </row>
    <row r="37" spans="1:25" s="16" customFormat="1" ht="40" customHeight="1" thickBot="1" x14ac:dyDescent="1.35">
      <c r="A37" s="166"/>
      <c r="B37" s="165"/>
      <c r="C37" s="100"/>
      <c r="D37" s="101"/>
      <c r="E37" s="126"/>
      <c r="F37" s="127"/>
      <c r="I37" s="144"/>
      <c r="J37" s="145"/>
      <c r="K37" s="164"/>
      <c r="L37" s="100"/>
      <c r="M37" s="101"/>
      <c r="N37" s="126"/>
      <c r="O37" s="127"/>
      <c r="Q37" s="86" t="s">
        <v>71</v>
      </c>
    </row>
    <row r="38" spans="1:25" s="16" customFormat="1" ht="40" customHeight="1" thickBot="1" x14ac:dyDescent="1.35">
      <c r="A38" s="166"/>
      <c r="B38" s="165"/>
      <c r="C38" s="107"/>
      <c r="D38" s="108"/>
      <c r="E38" s="122"/>
      <c r="F38" s="123"/>
      <c r="I38" s="140"/>
      <c r="J38" s="141"/>
      <c r="K38" s="162"/>
      <c r="L38" s="107"/>
      <c r="M38" s="108"/>
      <c r="N38" s="122"/>
      <c r="O38" s="123"/>
      <c r="Q38" s="86" t="s">
        <v>72</v>
      </c>
    </row>
    <row r="39" spans="1:25" s="16" customFormat="1" ht="40" customHeight="1" thickBot="1" x14ac:dyDescent="1.35">
      <c r="A39" s="166"/>
      <c r="B39" s="165"/>
      <c r="C39" s="153"/>
      <c r="D39" s="154"/>
      <c r="E39" s="124"/>
      <c r="F39" s="125"/>
      <c r="I39" s="142"/>
      <c r="J39" s="143"/>
      <c r="K39" s="163"/>
      <c r="L39" s="153"/>
      <c r="M39" s="154"/>
      <c r="N39" s="124"/>
      <c r="O39" s="125"/>
      <c r="Q39" s="86" t="s">
        <v>73</v>
      </c>
    </row>
    <row r="40" spans="1:25" s="16" customFormat="1" ht="40" customHeight="1" thickBot="1" x14ac:dyDescent="1.35">
      <c r="A40" s="166"/>
      <c r="B40" s="165"/>
      <c r="C40" s="153"/>
      <c r="D40" s="154"/>
      <c r="E40" s="124"/>
      <c r="F40" s="125"/>
      <c r="I40" s="142"/>
      <c r="J40" s="143"/>
      <c r="K40" s="163"/>
      <c r="L40" s="153"/>
      <c r="M40" s="154"/>
      <c r="N40" s="124"/>
      <c r="O40" s="125"/>
      <c r="Q40" s="86" t="s">
        <v>74</v>
      </c>
    </row>
    <row r="41" spans="1:25" s="16" customFormat="1" ht="40" customHeight="1" thickBot="1" x14ac:dyDescent="1.35">
      <c r="A41" s="166"/>
      <c r="B41" s="165"/>
      <c r="C41" s="153"/>
      <c r="D41" s="154"/>
      <c r="E41" s="124"/>
      <c r="F41" s="125"/>
      <c r="I41" s="142"/>
      <c r="J41" s="143"/>
      <c r="K41" s="163"/>
      <c r="L41" s="153"/>
      <c r="M41" s="154"/>
      <c r="N41" s="124"/>
      <c r="O41" s="125"/>
      <c r="Q41" s="86" t="s">
        <v>75</v>
      </c>
    </row>
    <row r="42" spans="1:25" s="16" customFormat="1" ht="40" customHeight="1" thickBot="1" x14ac:dyDescent="1.35">
      <c r="A42" s="166"/>
      <c r="B42" s="165"/>
      <c r="C42" s="100"/>
      <c r="D42" s="101"/>
      <c r="E42" s="126"/>
      <c r="F42" s="127"/>
      <c r="I42" s="144"/>
      <c r="J42" s="145"/>
      <c r="K42" s="164"/>
      <c r="L42" s="100"/>
      <c r="M42" s="101"/>
      <c r="N42" s="126"/>
      <c r="O42" s="127"/>
      <c r="Q42" s="86" t="s">
        <v>76</v>
      </c>
    </row>
    <row r="43" spans="1:25" s="16" customFormat="1" ht="40" customHeight="1" thickBot="1" x14ac:dyDescent="1.35">
      <c r="A43" s="166"/>
      <c r="B43" s="165"/>
      <c r="C43" s="107"/>
      <c r="D43" s="108"/>
      <c r="E43" s="122"/>
      <c r="F43" s="123"/>
      <c r="I43" s="140"/>
      <c r="J43" s="141"/>
      <c r="K43" s="162"/>
      <c r="L43" s="107"/>
      <c r="M43" s="108"/>
      <c r="N43" s="122"/>
      <c r="O43" s="123"/>
      <c r="Q43" s="86" t="s">
        <v>77</v>
      </c>
    </row>
    <row r="44" spans="1:25" s="16" customFormat="1" ht="40" customHeight="1" thickBot="1" x14ac:dyDescent="1.35">
      <c r="A44" s="166"/>
      <c r="B44" s="165"/>
      <c r="C44" s="153"/>
      <c r="D44" s="154"/>
      <c r="E44" s="124"/>
      <c r="F44" s="125"/>
      <c r="I44" s="142"/>
      <c r="J44" s="143"/>
      <c r="K44" s="163"/>
      <c r="L44" s="153"/>
      <c r="M44" s="154"/>
      <c r="N44" s="124"/>
      <c r="O44" s="125"/>
      <c r="Q44" s="86" t="s">
        <v>78</v>
      </c>
      <c r="U44" s="17"/>
    </row>
    <row r="45" spans="1:25" s="16" customFormat="1" ht="40" customHeight="1" thickBot="1" x14ac:dyDescent="1.35">
      <c r="A45" s="166"/>
      <c r="B45" s="165"/>
      <c r="C45" s="153"/>
      <c r="D45" s="154"/>
      <c r="E45" s="124"/>
      <c r="F45" s="125"/>
      <c r="I45" s="142"/>
      <c r="J45" s="143"/>
      <c r="K45" s="163"/>
      <c r="L45" s="153"/>
      <c r="M45" s="154"/>
      <c r="N45" s="124"/>
      <c r="O45" s="125"/>
      <c r="Q45" s="86" t="s">
        <v>79</v>
      </c>
      <c r="U45" s="18"/>
    </row>
    <row r="46" spans="1:25" s="16" customFormat="1" ht="40" customHeight="1" thickBot="1" x14ac:dyDescent="1.35">
      <c r="A46" s="166"/>
      <c r="B46" s="165"/>
      <c r="C46" s="153"/>
      <c r="D46" s="154"/>
      <c r="E46" s="124"/>
      <c r="F46" s="125"/>
      <c r="I46" s="142"/>
      <c r="J46" s="143"/>
      <c r="K46" s="163"/>
      <c r="L46" s="153"/>
      <c r="M46" s="154"/>
      <c r="N46" s="124"/>
      <c r="O46" s="125"/>
      <c r="Q46" s="86" t="s">
        <v>80</v>
      </c>
      <c r="S46" s="19"/>
      <c r="T46" s="19"/>
    </row>
    <row r="47" spans="1:25" s="16" customFormat="1" ht="40" customHeight="1" thickBot="1" x14ac:dyDescent="1.35">
      <c r="A47" s="166"/>
      <c r="B47" s="165"/>
      <c r="C47" s="100"/>
      <c r="D47" s="101"/>
      <c r="E47" s="126"/>
      <c r="F47" s="127"/>
      <c r="I47" s="144"/>
      <c r="J47" s="145"/>
      <c r="K47" s="164"/>
      <c r="L47" s="100"/>
      <c r="M47" s="101"/>
      <c r="N47" s="126"/>
      <c r="O47" s="127"/>
      <c r="Q47" s="86" t="s">
        <v>81</v>
      </c>
      <c r="S47" s="17"/>
    </row>
    <row r="48" spans="1:25" s="16" customFormat="1" ht="40" customHeight="1" x14ac:dyDescent="1.3">
      <c r="A48" s="176"/>
      <c r="B48" s="162"/>
      <c r="C48" s="107"/>
      <c r="D48" s="108"/>
      <c r="E48" s="54"/>
      <c r="F48" s="55"/>
      <c r="I48" s="140"/>
      <c r="J48" s="141"/>
      <c r="K48" s="162"/>
      <c r="L48" s="107"/>
      <c r="M48" s="108"/>
      <c r="N48" s="54"/>
      <c r="O48" s="55"/>
      <c r="Q48" s="86" t="s">
        <v>82</v>
      </c>
      <c r="Y48" s="18"/>
    </row>
    <row r="49" spans="1:24" s="16" customFormat="1" ht="40" customHeight="1" x14ac:dyDescent="1.3">
      <c r="A49" s="177"/>
      <c r="B49" s="163"/>
      <c r="C49" s="153"/>
      <c r="D49" s="154"/>
      <c r="E49" s="54"/>
      <c r="F49" s="55"/>
      <c r="I49" s="142"/>
      <c r="J49" s="143"/>
      <c r="K49" s="163"/>
      <c r="L49" s="153"/>
      <c r="M49" s="154"/>
      <c r="N49" s="54"/>
      <c r="O49" s="55"/>
      <c r="Q49" s="86" t="s">
        <v>83</v>
      </c>
    </row>
    <row r="50" spans="1:24" s="16" customFormat="1" ht="40" customHeight="1" x14ac:dyDescent="1.3">
      <c r="A50" s="177"/>
      <c r="B50" s="163"/>
      <c r="C50" s="153"/>
      <c r="D50" s="154"/>
      <c r="E50" s="54"/>
      <c r="F50" s="55"/>
      <c r="I50" s="142"/>
      <c r="J50" s="143"/>
      <c r="K50" s="163"/>
      <c r="L50" s="153"/>
      <c r="M50" s="154"/>
      <c r="N50" s="54"/>
      <c r="O50" s="55"/>
      <c r="Q50" s="86" t="s">
        <v>84</v>
      </c>
      <c r="R50" s="19"/>
      <c r="S50" s="19"/>
      <c r="T50" s="19"/>
      <c r="U50" s="19"/>
      <c r="V50" s="19"/>
      <c r="W50" s="19"/>
      <c r="X50" s="19"/>
    </row>
    <row r="51" spans="1:24" s="16" customFormat="1" ht="40" customHeight="1" x14ac:dyDescent="1.3">
      <c r="A51" s="177"/>
      <c r="B51" s="163"/>
      <c r="C51" s="153"/>
      <c r="D51" s="154"/>
      <c r="E51" s="54"/>
      <c r="F51" s="55"/>
      <c r="I51" s="142"/>
      <c r="J51" s="143"/>
      <c r="K51" s="163"/>
      <c r="L51" s="153"/>
      <c r="M51" s="154"/>
      <c r="N51" s="54"/>
      <c r="O51" s="55"/>
      <c r="Q51" s="86" t="s">
        <v>85</v>
      </c>
      <c r="R51" s="17"/>
      <c r="S51" s="17"/>
      <c r="T51" s="17"/>
      <c r="U51" s="17"/>
      <c r="V51" s="17"/>
      <c r="W51" s="17"/>
      <c r="X51" s="17"/>
    </row>
    <row r="52" spans="1:24" s="16" customFormat="1" ht="40" customHeight="1" thickBot="1" x14ac:dyDescent="1.35">
      <c r="A52" s="178"/>
      <c r="B52" s="164"/>
      <c r="C52" s="100"/>
      <c r="D52" s="101"/>
      <c r="E52" s="54"/>
      <c r="F52" s="55"/>
      <c r="I52" s="144"/>
      <c r="J52" s="145"/>
      <c r="K52" s="164"/>
      <c r="L52" s="100"/>
      <c r="M52" s="101"/>
      <c r="N52" s="54"/>
      <c r="O52" s="55"/>
      <c r="Q52" s="86" t="s">
        <v>86</v>
      </c>
      <c r="R52" s="18"/>
      <c r="S52" s="18"/>
      <c r="T52" s="18"/>
      <c r="U52" s="18"/>
      <c r="V52" s="18"/>
      <c r="W52" s="18"/>
      <c r="X52" s="18"/>
    </row>
    <row r="53" spans="1:24" ht="40" customHeight="1" thickBot="1" x14ac:dyDescent="1.35">
      <c r="A53" s="166"/>
      <c r="B53" s="165"/>
      <c r="C53" s="107"/>
      <c r="D53" s="108"/>
      <c r="E53" s="122"/>
      <c r="F53" s="123"/>
      <c r="G53" s="16"/>
      <c r="H53" s="16"/>
      <c r="I53" s="140"/>
      <c r="J53" s="141"/>
      <c r="K53" s="162"/>
      <c r="L53" s="107"/>
      <c r="M53" s="108"/>
      <c r="N53" s="122"/>
      <c r="O53" s="123"/>
      <c r="Q53" s="86" t="s">
        <v>87</v>
      </c>
    </row>
    <row r="54" spans="1:24" ht="40" customHeight="1" thickBot="1" x14ac:dyDescent="1.35">
      <c r="A54" s="166"/>
      <c r="B54" s="165"/>
      <c r="C54" s="153"/>
      <c r="D54" s="154"/>
      <c r="E54" s="124"/>
      <c r="F54" s="125"/>
      <c r="G54" s="16"/>
      <c r="H54" s="16"/>
      <c r="I54" s="142"/>
      <c r="J54" s="143"/>
      <c r="K54" s="163"/>
      <c r="L54" s="153"/>
      <c r="M54" s="154"/>
      <c r="N54" s="124"/>
      <c r="O54" s="125"/>
      <c r="Q54" s="86" t="s">
        <v>88</v>
      </c>
    </row>
    <row r="55" spans="1:24" ht="40" customHeight="1" thickBot="1" x14ac:dyDescent="1.35">
      <c r="A55" s="166"/>
      <c r="B55" s="165"/>
      <c r="C55" s="153"/>
      <c r="D55" s="154"/>
      <c r="E55" s="124"/>
      <c r="F55" s="125"/>
      <c r="G55" s="16"/>
      <c r="H55" s="16"/>
      <c r="I55" s="142"/>
      <c r="J55" s="143"/>
      <c r="K55" s="163"/>
      <c r="L55" s="153"/>
      <c r="M55" s="154"/>
      <c r="N55" s="124"/>
      <c r="O55" s="125"/>
      <c r="Q55" s="86" t="s">
        <v>89</v>
      </c>
    </row>
    <row r="56" spans="1:24" ht="40" customHeight="1" thickBot="1" x14ac:dyDescent="1.35">
      <c r="A56" s="166"/>
      <c r="B56" s="165"/>
      <c r="C56" s="153"/>
      <c r="D56" s="154"/>
      <c r="E56" s="124"/>
      <c r="F56" s="125"/>
      <c r="G56" s="16"/>
      <c r="H56" s="16"/>
      <c r="I56" s="142"/>
      <c r="J56" s="143"/>
      <c r="K56" s="163"/>
      <c r="L56" s="153"/>
      <c r="M56" s="154"/>
      <c r="N56" s="124"/>
      <c r="O56" s="125"/>
      <c r="Q56" s="86" t="s">
        <v>90</v>
      </c>
    </row>
    <row r="57" spans="1:24" ht="40" customHeight="1" thickBot="1" x14ac:dyDescent="1.35">
      <c r="A57" s="166"/>
      <c r="B57" s="165"/>
      <c r="C57" s="100"/>
      <c r="D57" s="101"/>
      <c r="E57" s="126"/>
      <c r="F57" s="127"/>
      <c r="G57" s="16"/>
      <c r="H57" s="16"/>
      <c r="I57" s="144"/>
      <c r="J57" s="145"/>
      <c r="K57" s="164"/>
      <c r="L57" s="100"/>
      <c r="M57" s="101"/>
      <c r="N57" s="126"/>
      <c r="O57" s="127"/>
      <c r="Q57" s="86" t="s">
        <v>91</v>
      </c>
    </row>
    <row r="58" spans="1:24" ht="40" customHeight="1" thickBot="1" x14ac:dyDescent="1.35">
      <c r="A58" s="166"/>
      <c r="B58" s="165"/>
      <c r="C58" s="107"/>
      <c r="D58" s="108"/>
      <c r="E58" s="122"/>
      <c r="F58" s="123"/>
      <c r="G58" s="16"/>
      <c r="H58" s="16"/>
      <c r="I58" s="140"/>
      <c r="J58" s="141"/>
      <c r="K58" s="162"/>
      <c r="L58" s="107"/>
      <c r="M58" s="108"/>
      <c r="N58" s="122"/>
      <c r="O58" s="123"/>
      <c r="Q58" s="86" t="s">
        <v>92</v>
      </c>
    </row>
    <row r="59" spans="1:24" ht="40" customHeight="1" thickBot="1" x14ac:dyDescent="1.35">
      <c r="A59" s="166"/>
      <c r="B59" s="165"/>
      <c r="C59" s="153"/>
      <c r="D59" s="154"/>
      <c r="E59" s="124"/>
      <c r="F59" s="125"/>
      <c r="G59" s="16"/>
      <c r="H59" s="16"/>
      <c r="I59" s="142"/>
      <c r="J59" s="143"/>
      <c r="K59" s="163"/>
      <c r="L59" s="153"/>
      <c r="M59" s="154"/>
      <c r="N59" s="124"/>
      <c r="O59" s="125"/>
      <c r="Q59" s="86" t="s">
        <v>93</v>
      </c>
    </row>
    <row r="60" spans="1:24" ht="40" customHeight="1" thickBot="1" x14ac:dyDescent="1.35">
      <c r="A60" s="166"/>
      <c r="B60" s="165"/>
      <c r="C60" s="153"/>
      <c r="D60" s="154"/>
      <c r="E60" s="124"/>
      <c r="F60" s="125"/>
      <c r="G60" s="16"/>
      <c r="H60" s="16"/>
      <c r="I60" s="142"/>
      <c r="J60" s="143"/>
      <c r="K60" s="163"/>
      <c r="L60" s="153"/>
      <c r="M60" s="154"/>
      <c r="N60" s="124"/>
      <c r="O60" s="125"/>
      <c r="Q60" s="86" t="s">
        <v>94</v>
      </c>
    </row>
    <row r="61" spans="1:24" ht="40" customHeight="1" thickBot="1" x14ac:dyDescent="1.35">
      <c r="A61" s="166"/>
      <c r="B61" s="165"/>
      <c r="C61" s="153"/>
      <c r="D61" s="154"/>
      <c r="E61" s="124"/>
      <c r="F61" s="125"/>
      <c r="G61" s="16"/>
      <c r="H61" s="16"/>
      <c r="I61" s="142"/>
      <c r="J61" s="143"/>
      <c r="K61" s="163"/>
      <c r="L61" s="153"/>
      <c r="M61" s="154"/>
      <c r="N61" s="124"/>
      <c r="O61" s="125"/>
      <c r="Q61" s="86" t="s">
        <v>95</v>
      </c>
    </row>
    <row r="62" spans="1:24" ht="40" customHeight="1" thickBot="1" x14ac:dyDescent="1.35">
      <c r="A62" s="166"/>
      <c r="B62" s="165"/>
      <c r="C62" s="100"/>
      <c r="D62" s="101"/>
      <c r="E62" s="126"/>
      <c r="F62" s="127"/>
      <c r="G62" s="16"/>
      <c r="H62" s="16"/>
      <c r="I62" s="144"/>
      <c r="J62" s="145"/>
      <c r="K62" s="164"/>
      <c r="L62" s="100"/>
      <c r="M62" s="101"/>
      <c r="N62" s="126"/>
      <c r="O62" s="127"/>
      <c r="Q62" s="86" t="s">
        <v>96</v>
      </c>
    </row>
    <row r="63" spans="1:24" ht="40" customHeight="1" thickBot="1" x14ac:dyDescent="1.35">
      <c r="A63" s="166"/>
      <c r="B63" s="165"/>
      <c r="C63" s="107"/>
      <c r="D63" s="108"/>
      <c r="E63" s="122"/>
      <c r="F63" s="123"/>
      <c r="G63" s="16"/>
      <c r="H63" s="16"/>
      <c r="I63" s="140"/>
      <c r="J63" s="141"/>
      <c r="K63" s="162"/>
      <c r="L63" s="107"/>
      <c r="M63" s="108"/>
      <c r="N63" s="122"/>
      <c r="O63" s="123"/>
      <c r="Q63" s="86" t="s">
        <v>97</v>
      </c>
    </row>
    <row r="64" spans="1:24" ht="40" customHeight="1" thickBot="1" x14ac:dyDescent="1.35">
      <c r="A64" s="166"/>
      <c r="B64" s="165"/>
      <c r="C64" s="153"/>
      <c r="D64" s="154"/>
      <c r="E64" s="124"/>
      <c r="F64" s="125"/>
      <c r="G64" s="16"/>
      <c r="H64" s="16"/>
      <c r="I64" s="142"/>
      <c r="J64" s="143"/>
      <c r="K64" s="163"/>
      <c r="L64" s="153"/>
      <c r="M64" s="154"/>
      <c r="N64" s="124"/>
      <c r="O64" s="125"/>
      <c r="Q64" s="86" t="s">
        <v>98</v>
      </c>
    </row>
    <row r="65" spans="1:17" ht="40" customHeight="1" thickBot="1" x14ac:dyDescent="1.35">
      <c r="A65" s="166"/>
      <c r="B65" s="165"/>
      <c r="C65" s="153"/>
      <c r="D65" s="154"/>
      <c r="E65" s="124"/>
      <c r="F65" s="125"/>
      <c r="G65" s="16"/>
      <c r="H65" s="16"/>
      <c r="I65" s="142"/>
      <c r="J65" s="143"/>
      <c r="K65" s="163"/>
      <c r="L65" s="153"/>
      <c r="M65" s="154"/>
      <c r="N65" s="124"/>
      <c r="O65" s="125"/>
      <c r="Q65" s="86" t="s">
        <v>99</v>
      </c>
    </row>
    <row r="66" spans="1:17" ht="40" customHeight="1" thickBot="1" x14ac:dyDescent="1.35">
      <c r="A66" s="166"/>
      <c r="B66" s="165"/>
      <c r="C66" s="153"/>
      <c r="D66" s="154"/>
      <c r="E66" s="124"/>
      <c r="F66" s="125"/>
      <c r="G66" s="16"/>
      <c r="H66" s="16"/>
      <c r="I66" s="142"/>
      <c r="J66" s="143"/>
      <c r="K66" s="163"/>
      <c r="L66" s="153"/>
      <c r="M66" s="154"/>
      <c r="N66" s="124"/>
      <c r="O66" s="125"/>
      <c r="Q66" s="86" t="s">
        <v>100</v>
      </c>
    </row>
    <row r="67" spans="1:17" ht="40" customHeight="1" thickBot="1" x14ac:dyDescent="1.35">
      <c r="A67" s="166"/>
      <c r="B67" s="165"/>
      <c r="C67" s="100"/>
      <c r="D67" s="101"/>
      <c r="E67" s="126"/>
      <c r="F67" s="127"/>
      <c r="G67" s="16"/>
      <c r="H67" s="16"/>
      <c r="I67" s="144"/>
      <c r="J67" s="145"/>
      <c r="K67" s="164"/>
      <c r="L67" s="100"/>
      <c r="M67" s="101"/>
      <c r="N67" s="126"/>
      <c r="O67" s="127"/>
      <c r="Q67" s="86" t="s">
        <v>101</v>
      </c>
    </row>
    <row r="68" spans="1:17" ht="60" customHeight="1" x14ac:dyDescent="1.3">
      <c r="A68" s="170">
        <f>SUM(A23:A67)</f>
        <v>0</v>
      </c>
      <c r="B68" s="170">
        <f>SUM(B23:B67)</f>
        <v>0</v>
      </c>
      <c r="C68" s="20"/>
      <c r="D68" s="20"/>
      <c r="E68" s="16"/>
      <c r="F68" s="16"/>
      <c r="G68" s="16"/>
      <c r="H68" s="16"/>
      <c r="I68" s="188">
        <f>SUM(I23:I67)</f>
        <v>0</v>
      </c>
      <c r="J68" s="189"/>
      <c r="K68" s="170">
        <f>SUM(K23:K67)</f>
        <v>0</v>
      </c>
      <c r="L68" s="20"/>
      <c r="M68" s="16"/>
      <c r="Q68" s="86" t="s">
        <v>104</v>
      </c>
    </row>
    <row r="69" spans="1:17" ht="60" customHeight="1" thickBot="1" x14ac:dyDescent="1.35">
      <c r="A69" s="171"/>
      <c r="B69" s="171"/>
      <c r="I69" s="190"/>
      <c r="J69" s="191"/>
      <c r="K69" s="171"/>
      <c r="L69" s="66" t="s">
        <v>102</v>
      </c>
      <c r="M69" s="172" t="s">
        <v>103</v>
      </c>
      <c r="N69" s="172"/>
      <c r="O69" s="172"/>
      <c r="Q69" s="86" t="s">
        <v>105</v>
      </c>
    </row>
    <row r="70" spans="1:17" ht="21" customHeight="1" x14ac:dyDescent="1.3">
      <c r="Q70" s="86" t="s">
        <v>106</v>
      </c>
    </row>
    <row r="71" spans="1:17" ht="21" customHeight="1" x14ac:dyDescent="1.3">
      <c r="Q71" s="86" t="s">
        <v>107</v>
      </c>
    </row>
    <row r="72" spans="1:17" ht="21" customHeight="1" x14ac:dyDescent="1.3">
      <c r="Q72" s="86" t="s">
        <v>108</v>
      </c>
    </row>
    <row r="73" spans="1:17" ht="21" customHeight="1" x14ac:dyDescent="1.3">
      <c r="Q73" s="86" t="s">
        <v>109</v>
      </c>
    </row>
    <row r="74" spans="1:17" ht="21" customHeight="1" x14ac:dyDescent="1.3">
      <c r="Q74" s="86" t="s">
        <v>110</v>
      </c>
    </row>
    <row r="75" spans="1:17" ht="21" customHeight="1" x14ac:dyDescent="1.3">
      <c r="Q75" s="86" t="s">
        <v>111</v>
      </c>
    </row>
    <row r="76" spans="1:17" ht="21" customHeight="1" x14ac:dyDescent="1.3">
      <c r="Q76" s="86" t="s">
        <v>112</v>
      </c>
    </row>
    <row r="77" spans="1:17" ht="21" customHeight="1" x14ac:dyDescent="1.3">
      <c r="Q77" s="86" t="s">
        <v>113</v>
      </c>
    </row>
    <row r="78" spans="1:17" ht="21" customHeight="1" x14ac:dyDescent="1.3">
      <c r="Q78" s="86" t="s">
        <v>114</v>
      </c>
    </row>
    <row r="79" spans="1:17" ht="21" customHeight="1" x14ac:dyDescent="1.3">
      <c r="Q79" s="86" t="s">
        <v>115</v>
      </c>
    </row>
    <row r="80" spans="1:17" ht="21" customHeight="1" x14ac:dyDescent="1.3">
      <c r="Q80" s="86" t="s">
        <v>116</v>
      </c>
    </row>
    <row r="81" spans="17:17" ht="21" customHeight="1" x14ac:dyDescent="1.3">
      <c r="Q81" s="86" t="s">
        <v>117</v>
      </c>
    </row>
    <row r="82" spans="17:17" ht="21" customHeight="1" x14ac:dyDescent="1.3">
      <c r="Q82" s="86" t="s">
        <v>118</v>
      </c>
    </row>
    <row r="83" spans="17:17" ht="21" customHeight="1" x14ac:dyDescent="1.3">
      <c r="Q83" s="86" t="s">
        <v>119</v>
      </c>
    </row>
    <row r="84" spans="17:17" ht="21" customHeight="1" x14ac:dyDescent="1.3">
      <c r="Q84" s="86" t="s">
        <v>120</v>
      </c>
    </row>
    <row r="85" spans="17:17" ht="21" customHeight="1" x14ac:dyDescent="1.3">
      <c r="Q85" s="86" t="s">
        <v>121</v>
      </c>
    </row>
    <row r="86" spans="17:17" ht="21" customHeight="1" x14ac:dyDescent="1.3">
      <c r="Q86" s="86" t="s">
        <v>122</v>
      </c>
    </row>
    <row r="87" spans="17:17" ht="21" customHeight="1" x14ac:dyDescent="1.3">
      <c r="Q87" s="86" t="s">
        <v>123</v>
      </c>
    </row>
    <row r="88" spans="17:17" ht="21" customHeight="1" x14ac:dyDescent="1.3">
      <c r="Q88" s="86" t="s">
        <v>124</v>
      </c>
    </row>
    <row r="89" spans="17:17" ht="21" customHeight="1" x14ac:dyDescent="1.3">
      <c r="Q89" s="86" t="s">
        <v>125</v>
      </c>
    </row>
    <row r="90" spans="17:17" ht="21" customHeight="1" x14ac:dyDescent="1.3">
      <c r="Q90" s="86" t="s">
        <v>126</v>
      </c>
    </row>
    <row r="91" spans="17:17" ht="21" customHeight="1" x14ac:dyDescent="1.3">
      <c r="Q91" s="86" t="s">
        <v>127</v>
      </c>
    </row>
    <row r="92" spans="17:17" ht="21" customHeight="1" x14ac:dyDescent="1.3">
      <c r="Q92" s="86" t="s">
        <v>128</v>
      </c>
    </row>
    <row r="93" spans="17:17" ht="21" customHeight="1" x14ac:dyDescent="1.3">
      <c r="Q93" s="86" t="s">
        <v>129</v>
      </c>
    </row>
    <row r="94" spans="17:17" ht="21" customHeight="1" x14ac:dyDescent="1.3">
      <c r="Q94" s="86" t="s">
        <v>130</v>
      </c>
    </row>
    <row r="95" spans="17:17" ht="21" customHeight="1" x14ac:dyDescent="1.3">
      <c r="Q95" s="86" t="s">
        <v>131</v>
      </c>
    </row>
    <row r="96" spans="17:17" ht="21" customHeight="1" x14ac:dyDescent="1.3">
      <c r="Q96" s="86" t="s">
        <v>132</v>
      </c>
    </row>
    <row r="97" spans="17:17" ht="21" customHeight="1" x14ac:dyDescent="1.3">
      <c r="Q97" s="86" t="s">
        <v>133</v>
      </c>
    </row>
    <row r="98" spans="17:17" ht="21" customHeight="1" x14ac:dyDescent="1.3">
      <c r="Q98" s="86" t="s">
        <v>134</v>
      </c>
    </row>
    <row r="99" spans="17:17" ht="21" customHeight="1" x14ac:dyDescent="1.3">
      <c r="Q99" s="86" t="s">
        <v>135</v>
      </c>
    </row>
    <row r="100" spans="17:17" ht="21" customHeight="1" x14ac:dyDescent="1.3">
      <c r="Q100" s="86" t="s">
        <v>136</v>
      </c>
    </row>
    <row r="101" spans="17:17" ht="21" customHeight="1" x14ac:dyDescent="1.3">
      <c r="Q101" s="86" t="s">
        <v>137</v>
      </c>
    </row>
    <row r="102" spans="17:17" ht="21" customHeight="1" x14ac:dyDescent="1.3">
      <c r="Q102" s="86" t="s">
        <v>138</v>
      </c>
    </row>
    <row r="103" spans="17:17" ht="21" customHeight="1" x14ac:dyDescent="1.3">
      <c r="Q103" s="86" t="s">
        <v>139</v>
      </c>
    </row>
    <row r="104" spans="17:17" ht="21" customHeight="1" x14ac:dyDescent="1.3">
      <c r="Q104" s="86" t="s">
        <v>140</v>
      </c>
    </row>
    <row r="105" spans="17:17" ht="21" customHeight="1" x14ac:dyDescent="1.3">
      <c r="Q105" s="86" t="s">
        <v>141</v>
      </c>
    </row>
    <row r="106" spans="17:17" ht="21" customHeight="1" x14ac:dyDescent="1.3">
      <c r="Q106" s="86" t="s">
        <v>142</v>
      </c>
    </row>
    <row r="107" spans="17:17" ht="21" customHeight="1" x14ac:dyDescent="1.3">
      <c r="Q107" s="86" t="s">
        <v>143</v>
      </c>
    </row>
    <row r="108" spans="17:17" ht="21" customHeight="1" x14ac:dyDescent="1.3">
      <c r="Q108" s="86" t="s">
        <v>144</v>
      </c>
    </row>
    <row r="109" spans="17:17" ht="21" customHeight="1" x14ac:dyDescent="1.3">
      <c r="Q109" s="86" t="s">
        <v>145</v>
      </c>
    </row>
    <row r="110" spans="17:17" ht="21" customHeight="1" x14ac:dyDescent="1.3">
      <c r="Q110" s="86" t="s">
        <v>146</v>
      </c>
    </row>
    <row r="111" spans="17:17" ht="21" customHeight="1" x14ac:dyDescent="1.3">
      <c r="Q111" s="86" t="s">
        <v>147</v>
      </c>
    </row>
    <row r="112" spans="17:17" ht="21" customHeight="1" x14ac:dyDescent="1.3">
      <c r="Q112" s="86" t="s">
        <v>148</v>
      </c>
    </row>
    <row r="113" spans="17:17" ht="21" customHeight="1" x14ac:dyDescent="1.3">
      <c r="Q113" s="86" t="s">
        <v>149</v>
      </c>
    </row>
    <row r="114" spans="17:17" ht="21" customHeight="1" x14ac:dyDescent="1.3">
      <c r="Q114" s="86" t="s">
        <v>150</v>
      </c>
    </row>
    <row r="115" spans="17:17" ht="21" customHeight="1" x14ac:dyDescent="1.3">
      <c r="Q115" s="86" t="s">
        <v>151</v>
      </c>
    </row>
    <row r="116" spans="17:17" ht="21" customHeight="1" x14ac:dyDescent="1.3">
      <c r="Q116" s="86" t="s">
        <v>152</v>
      </c>
    </row>
    <row r="117" spans="17:17" ht="21" customHeight="1" x14ac:dyDescent="1.3">
      <c r="Q117" s="86" t="s">
        <v>153</v>
      </c>
    </row>
    <row r="118" spans="17:17" ht="21" customHeight="1" x14ac:dyDescent="1.3">
      <c r="Q118" s="86" t="s">
        <v>154</v>
      </c>
    </row>
    <row r="119" spans="17:17" ht="21" customHeight="1" x14ac:dyDescent="1.3">
      <c r="Q119" s="86" t="s">
        <v>155</v>
      </c>
    </row>
    <row r="120" spans="17:17" ht="21" customHeight="1" x14ac:dyDescent="1.3">
      <c r="Q120" s="86" t="s">
        <v>156</v>
      </c>
    </row>
    <row r="121" spans="17:17" ht="21" customHeight="1" x14ac:dyDescent="1.3">
      <c r="Q121" s="86" t="s">
        <v>157</v>
      </c>
    </row>
    <row r="122" spans="17:17" ht="21" customHeight="1" x14ac:dyDescent="1.3">
      <c r="Q122" s="86" t="s">
        <v>158</v>
      </c>
    </row>
    <row r="123" spans="17:17" ht="21" customHeight="1" x14ac:dyDescent="1.3">
      <c r="Q123" s="86" t="s">
        <v>159</v>
      </c>
    </row>
    <row r="124" spans="17:17" ht="21" customHeight="1" x14ac:dyDescent="1.3">
      <c r="Q124" s="86" t="s">
        <v>160</v>
      </c>
    </row>
    <row r="125" spans="17:17" ht="21" customHeight="1" x14ac:dyDescent="1.3">
      <c r="Q125" s="86" t="s">
        <v>161</v>
      </c>
    </row>
    <row r="126" spans="17:17" ht="21" customHeight="1" x14ac:dyDescent="1.3">
      <c r="Q126" s="86" t="s">
        <v>162</v>
      </c>
    </row>
    <row r="127" spans="17:17" ht="21" customHeight="1" x14ac:dyDescent="1.3">
      <c r="Q127" s="86" t="s">
        <v>163</v>
      </c>
    </row>
    <row r="128" spans="17:17" ht="21" customHeight="1" x14ac:dyDescent="1.3">
      <c r="Q128" s="86" t="s">
        <v>164</v>
      </c>
    </row>
    <row r="129" spans="17:17" ht="21" customHeight="1" x14ac:dyDescent="1.3">
      <c r="Q129" s="86" t="s">
        <v>165</v>
      </c>
    </row>
    <row r="130" spans="17:17" ht="21" customHeight="1" x14ac:dyDescent="1.3">
      <c r="Q130" s="86" t="s">
        <v>166</v>
      </c>
    </row>
    <row r="131" spans="17:17" ht="21" customHeight="1" x14ac:dyDescent="1.3">
      <c r="Q131" s="86" t="s">
        <v>167</v>
      </c>
    </row>
    <row r="132" spans="17:17" ht="21" customHeight="1" x14ac:dyDescent="1.3">
      <c r="Q132" s="86" t="s">
        <v>168</v>
      </c>
    </row>
    <row r="133" spans="17:17" ht="21" customHeight="1" x14ac:dyDescent="1.3">
      <c r="Q133" s="86" t="s">
        <v>169</v>
      </c>
    </row>
    <row r="134" spans="17:17" ht="21" customHeight="1" x14ac:dyDescent="1.3">
      <c r="Q134" s="86" t="s">
        <v>170</v>
      </c>
    </row>
    <row r="135" spans="17:17" ht="21" customHeight="1" x14ac:dyDescent="1.3">
      <c r="Q135" s="86" t="s">
        <v>171</v>
      </c>
    </row>
    <row r="136" spans="17:17" ht="21" customHeight="1" x14ac:dyDescent="1.3">
      <c r="Q136" s="86" t="s">
        <v>172</v>
      </c>
    </row>
    <row r="137" spans="17:17" ht="21" customHeight="1" x14ac:dyDescent="1.3">
      <c r="Q137" s="86" t="s">
        <v>173</v>
      </c>
    </row>
    <row r="138" spans="17:17" ht="21" customHeight="1" x14ac:dyDescent="1.3">
      <c r="Q138" s="86" t="s">
        <v>174</v>
      </c>
    </row>
    <row r="139" spans="17:17" ht="21" customHeight="1" x14ac:dyDescent="1.3">
      <c r="Q139" s="86" t="s">
        <v>175</v>
      </c>
    </row>
    <row r="140" spans="17:17" ht="21" customHeight="1" x14ac:dyDescent="1.3">
      <c r="Q140" s="86" t="s">
        <v>176</v>
      </c>
    </row>
    <row r="141" spans="17:17" ht="21" customHeight="1" x14ac:dyDescent="1.3">
      <c r="Q141" s="86" t="s">
        <v>177</v>
      </c>
    </row>
    <row r="142" spans="17:17" ht="21" customHeight="1" x14ac:dyDescent="1.3">
      <c r="Q142" s="86" t="s">
        <v>178</v>
      </c>
    </row>
    <row r="143" spans="17:17" ht="21" customHeight="1" x14ac:dyDescent="1.3">
      <c r="Q143" s="86" t="s">
        <v>179</v>
      </c>
    </row>
    <row r="144" spans="17:17" ht="21" customHeight="1" x14ac:dyDescent="1.3">
      <c r="Q144" s="86" t="s">
        <v>180</v>
      </c>
    </row>
    <row r="145" spans="17:17" ht="21" customHeight="1" x14ac:dyDescent="1.3">
      <c r="Q145" s="86" t="s">
        <v>181</v>
      </c>
    </row>
    <row r="146" spans="17:17" ht="21" customHeight="1" x14ac:dyDescent="1.3">
      <c r="Q146" s="86" t="s">
        <v>182</v>
      </c>
    </row>
    <row r="147" spans="17:17" ht="21" customHeight="1" x14ac:dyDescent="1.3">
      <c r="Q147" s="86" t="s">
        <v>183</v>
      </c>
    </row>
    <row r="148" spans="17:17" ht="21" customHeight="1" x14ac:dyDescent="1.3">
      <c r="Q148" s="86" t="s">
        <v>184</v>
      </c>
    </row>
    <row r="149" spans="17:17" ht="21" customHeight="1" x14ac:dyDescent="1.3">
      <c r="Q149" s="86" t="s">
        <v>185</v>
      </c>
    </row>
    <row r="150" spans="17:17" ht="21" customHeight="1" x14ac:dyDescent="1.3">
      <c r="Q150" s="86" t="s">
        <v>186</v>
      </c>
    </row>
    <row r="151" spans="17:17" ht="21" customHeight="1" x14ac:dyDescent="1.3">
      <c r="Q151" s="86" t="s">
        <v>187</v>
      </c>
    </row>
    <row r="152" spans="17:17" ht="21" customHeight="1" x14ac:dyDescent="1.3">
      <c r="Q152" s="86" t="s">
        <v>188</v>
      </c>
    </row>
    <row r="153" spans="17:17" ht="21" customHeight="1" x14ac:dyDescent="1.3">
      <c r="Q153" s="86" t="s">
        <v>189</v>
      </c>
    </row>
    <row r="154" spans="17:17" ht="21" customHeight="1" x14ac:dyDescent="1.3">
      <c r="Q154" s="86" t="s">
        <v>190</v>
      </c>
    </row>
    <row r="155" spans="17:17" ht="21" customHeight="1" x14ac:dyDescent="1.3">
      <c r="Q155" s="86" t="s">
        <v>191</v>
      </c>
    </row>
    <row r="156" spans="17:17" ht="21" customHeight="1" x14ac:dyDescent="1.3">
      <c r="Q156" s="86" t="s">
        <v>192</v>
      </c>
    </row>
    <row r="157" spans="17:17" ht="21" customHeight="1" x14ac:dyDescent="1.3">
      <c r="Q157" s="86" t="s">
        <v>193</v>
      </c>
    </row>
    <row r="158" spans="17:17" ht="21" customHeight="1" x14ac:dyDescent="1.3">
      <c r="Q158" s="86" t="s">
        <v>194</v>
      </c>
    </row>
    <row r="159" spans="17:17" ht="21" customHeight="1" x14ac:dyDescent="1.3">
      <c r="Q159" s="86" t="s">
        <v>195</v>
      </c>
    </row>
    <row r="160" spans="17:17" ht="21" customHeight="1" x14ac:dyDescent="1.3">
      <c r="Q160" s="86" t="s">
        <v>196</v>
      </c>
    </row>
    <row r="161" spans="17:17" ht="21" customHeight="1" x14ac:dyDescent="1.3">
      <c r="Q161" s="86" t="s">
        <v>197</v>
      </c>
    </row>
    <row r="162" spans="17:17" ht="21" customHeight="1" x14ac:dyDescent="1.3">
      <c r="Q162" s="86" t="s">
        <v>198</v>
      </c>
    </row>
    <row r="163" spans="17:17" ht="21" customHeight="1" x14ac:dyDescent="1.3">
      <c r="Q163" s="86" t="s">
        <v>199</v>
      </c>
    </row>
    <row r="164" spans="17:17" ht="21" customHeight="1" x14ac:dyDescent="1.3">
      <c r="Q164" s="86" t="s">
        <v>200</v>
      </c>
    </row>
    <row r="165" spans="17:17" ht="21" customHeight="1" x14ac:dyDescent="1.3">
      <c r="Q165" s="86" t="s">
        <v>201</v>
      </c>
    </row>
    <row r="166" spans="17:17" ht="21" customHeight="1" x14ac:dyDescent="1.3">
      <c r="Q166" s="86" t="s">
        <v>202</v>
      </c>
    </row>
    <row r="167" spans="17:17" ht="21" customHeight="1" x14ac:dyDescent="1.3">
      <c r="Q167" s="86" t="s">
        <v>203</v>
      </c>
    </row>
    <row r="168" spans="17:17" ht="21" customHeight="1" x14ac:dyDescent="1.3">
      <c r="Q168" s="86" t="s">
        <v>204</v>
      </c>
    </row>
    <row r="169" spans="17:17" ht="21" customHeight="1" x14ac:dyDescent="1.3">
      <c r="Q169" s="86" t="s">
        <v>205</v>
      </c>
    </row>
    <row r="170" spans="17:17" ht="21" customHeight="1" x14ac:dyDescent="1.3">
      <c r="Q170" s="86" t="s">
        <v>206</v>
      </c>
    </row>
    <row r="171" spans="17:17" ht="21" customHeight="1" x14ac:dyDescent="1.3">
      <c r="Q171" s="86" t="s">
        <v>207</v>
      </c>
    </row>
    <row r="172" spans="17:17" ht="21" customHeight="1" x14ac:dyDescent="1.3">
      <c r="Q172" s="86" t="s">
        <v>208</v>
      </c>
    </row>
    <row r="173" spans="17:17" ht="21" customHeight="1" x14ac:dyDescent="1.3">
      <c r="Q173" s="86" t="s">
        <v>209</v>
      </c>
    </row>
    <row r="174" spans="17:17" ht="21" customHeight="1" x14ac:dyDescent="1.3">
      <c r="Q174" s="86" t="s">
        <v>210</v>
      </c>
    </row>
    <row r="175" spans="17:17" ht="21" customHeight="1" x14ac:dyDescent="1.3">
      <c r="Q175" s="86" t="s">
        <v>211</v>
      </c>
    </row>
    <row r="176" spans="17:17" ht="21" customHeight="1" x14ac:dyDescent="1.3">
      <c r="Q176" s="86" t="s">
        <v>212</v>
      </c>
    </row>
    <row r="177" spans="17:17" ht="21" customHeight="1" x14ac:dyDescent="1.3">
      <c r="Q177" s="86" t="s">
        <v>213</v>
      </c>
    </row>
    <row r="178" spans="17:17" ht="21" customHeight="1" x14ac:dyDescent="1.3">
      <c r="Q178" s="86" t="s">
        <v>214</v>
      </c>
    </row>
    <row r="179" spans="17:17" ht="21" customHeight="1" x14ac:dyDescent="1.3">
      <c r="Q179" s="86" t="s">
        <v>215</v>
      </c>
    </row>
    <row r="180" spans="17:17" ht="21" customHeight="1" x14ac:dyDescent="1.3">
      <c r="Q180" s="86" t="s">
        <v>216</v>
      </c>
    </row>
    <row r="181" spans="17:17" ht="21" customHeight="1" x14ac:dyDescent="1.3">
      <c r="Q181" s="86" t="s">
        <v>217</v>
      </c>
    </row>
    <row r="182" spans="17:17" ht="21" customHeight="1" x14ac:dyDescent="1.3">
      <c r="Q182" s="86" t="s">
        <v>218</v>
      </c>
    </row>
    <row r="183" spans="17:17" ht="21" customHeight="1" x14ac:dyDescent="1.3">
      <c r="Q183" s="86" t="s">
        <v>219</v>
      </c>
    </row>
    <row r="184" spans="17:17" ht="21" customHeight="1" x14ac:dyDescent="1.3">
      <c r="Q184" s="86" t="s">
        <v>220</v>
      </c>
    </row>
    <row r="185" spans="17:17" ht="21" customHeight="1" x14ac:dyDescent="1.3">
      <c r="Q185" s="86" t="s">
        <v>221</v>
      </c>
    </row>
    <row r="186" spans="17:17" ht="21" customHeight="1" x14ac:dyDescent="1.3">
      <c r="Q186" s="86" t="s">
        <v>222</v>
      </c>
    </row>
    <row r="187" spans="17:17" ht="21" customHeight="1" x14ac:dyDescent="1.3">
      <c r="Q187" s="86" t="s">
        <v>223</v>
      </c>
    </row>
    <row r="188" spans="17:17" ht="21" customHeight="1" x14ac:dyDescent="1.3">
      <c r="Q188" s="86" t="s">
        <v>224</v>
      </c>
    </row>
    <row r="189" spans="17:17" ht="21" customHeight="1" x14ac:dyDescent="1.3">
      <c r="Q189" s="86" t="s">
        <v>225</v>
      </c>
    </row>
    <row r="190" spans="17:17" ht="21" customHeight="1" x14ac:dyDescent="1.3">
      <c r="Q190" s="86" t="s">
        <v>226</v>
      </c>
    </row>
    <row r="191" spans="17:17" ht="21" customHeight="1" x14ac:dyDescent="1.3">
      <c r="Q191" s="86" t="s">
        <v>227</v>
      </c>
    </row>
    <row r="192" spans="17:17" ht="21" customHeight="1" x14ac:dyDescent="1.3">
      <c r="Q192" s="86" t="s">
        <v>228</v>
      </c>
    </row>
    <row r="193" spans="17:17" ht="21" customHeight="1" x14ac:dyDescent="1.3">
      <c r="Q193" s="86" t="s">
        <v>229</v>
      </c>
    </row>
    <row r="194" spans="17:17" ht="21" customHeight="1" x14ac:dyDescent="1.3">
      <c r="Q194" s="86" t="s">
        <v>230</v>
      </c>
    </row>
    <row r="195" spans="17:17" ht="21" customHeight="1" x14ac:dyDescent="1.3">
      <c r="Q195" s="86" t="s">
        <v>231</v>
      </c>
    </row>
    <row r="196" spans="17:17" ht="21" customHeight="1" x14ac:dyDescent="1.3">
      <c r="Q196" s="86" t="s">
        <v>232</v>
      </c>
    </row>
    <row r="197" spans="17:17" ht="21" customHeight="1" x14ac:dyDescent="1.3">
      <c r="Q197" s="86" t="s">
        <v>233</v>
      </c>
    </row>
    <row r="198" spans="17:17" ht="21" customHeight="1" x14ac:dyDescent="1.3">
      <c r="Q198" s="86" t="s">
        <v>234</v>
      </c>
    </row>
    <row r="199" spans="17:17" ht="21" customHeight="1" x14ac:dyDescent="1.3">
      <c r="Q199" s="86" t="s">
        <v>235</v>
      </c>
    </row>
    <row r="200" spans="17:17" ht="21" customHeight="1" x14ac:dyDescent="1.3">
      <c r="Q200" s="86" t="s">
        <v>236</v>
      </c>
    </row>
    <row r="201" spans="17:17" ht="21" customHeight="1" x14ac:dyDescent="1.3">
      <c r="Q201" s="86" t="s">
        <v>500</v>
      </c>
    </row>
    <row r="202" spans="17:17" ht="21" customHeight="1" x14ac:dyDescent="1.3">
      <c r="Q202" s="86" t="s">
        <v>237</v>
      </c>
    </row>
    <row r="203" spans="17:17" ht="21" customHeight="1" x14ac:dyDescent="1.3">
      <c r="Q203" s="86" t="s">
        <v>238</v>
      </c>
    </row>
    <row r="204" spans="17:17" ht="21" customHeight="1" x14ac:dyDescent="1.3">
      <c r="Q204" s="86" t="s">
        <v>239</v>
      </c>
    </row>
    <row r="205" spans="17:17" ht="21" customHeight="1" x14ac:dyDescent="1.3">
      <c r="Q205" s="86" t="s">
        <v>240</v>
      </c>
    </row>
    <row r="206" spans="17:17" ht="21" customHeight="1" x14ac:dyDescent="1.3">
      <c r="Q206" s="86" t="s">
        <v>241</v>
      </c>
    </row>
    <row r="207" spans="17:17" ht="21" customHeight="1" x14ac:dyDescent="1.3">
      <c r="Q207" s="86" t="s">
        <v>242</v>
      </c>
    </row>
    <row r="208" spans="17:17" ht="21" customHeight="1" x14ac:dyDescent="1.3">
      <c r="Q208" s="86" t="s">
        <v>243</v>
      </c>
    </row>
    <row r="209" spans="17:17" ht="21" customHeight="1" x14ac:dyDescent="1.3">
      <c r="Q209" s="86" t="s">
        <v>244</v>
      </c>
    </row>
    <row r="210" spans="17:17" ht="21" customHeight="1" x14ac:dyDescent="1.3">
      <c r="Q210" s="86" t="s">
        <v>245</v>
      </c>
    </row>
    <row r="211" spans="17:17" ht="21" customHeight="1" x14ac:dyDescent="1.3">
      <c r="Q211" s="86" t="s">
        <v>246</v>
      </c>
    </row>
    <row r="212" spans="17:17" ht="21" customHeight="1" x14ac:dyDescent="1.3">
      <c r="Q212" s="86" t="s">
        <v>247</v>
      </c>
    </row>
    <row r="213" spans="17:17" ht="21" customHeight="1" x14ac:dyDescent="1.3">
      <c r="Q213" s="86" t="s">
        <v>248</v>
      </c>
    </row>
    <row r="214" spans="17:17" ht="21" customHeight="1" x14ac:dyDescent="1.3">
      <c r="Q214" s="86" t="s">
        <v>249</v>
      </c>
    </row>
    <row r="215" spans="17:17" ht="21" customHeight="1" x14ac:dyDescent="1.3">
      <c r="Q215" s="86" t="s">
        <v>250</v>
      </c>
    </row>
    <row r="216" spans="17:17" ht="21" customHeight="1" x14ac:dyDescent="1.3">
      <c r="Q216" s="86" t="s">
        <v>251</v>
      </c>
    </row>
    <row r="217" spans="17:17" ht="21" customHeight="1" x14ac:dyDescent="1.3">
      <c r="Q217" s="86" t="s">
        <v>252</v>
      </c>
    </row>
    <row r="218" spans="17:17" ht="21" customHeight="1" x14ac:dyDescent="1.3">
      <c r="Q218" s="86" t="s">
        <v>253</v>
      </c>
    </row>
    <row r="219" spans="17:17" ht="21" customHeight="1" x14ac:dyDescent="1.3">
      <c r="Q219" s="86" t="s">
        <v>254</v>
      </c>
    </row>
    <row r="220" spans="17:17" ht="21" customHeight="1" x14ac:dyDescent="1.3">
      <c r="Q220" s="86" t="s">
        <v>255</v>
      </c>
    </row>
    <row r="221" spans="17:17" ht="21" customHeight="1" x14ac:dyDescent="1.3">
      <c r="Q221" s="86" t="s">
        <v>256</v>
      </c>
    </row>
    <row r="222" spans="17:17" ht="21" customHeight="1" x14ac:dyDescent="1.3">
      <c r="Q222" s="86" t="s">
        <v>257</v>
      </c>
    </row>
    <row r="223" spans="17:17" ht="21" customHeight="1" x14ac:dyDescent="1.3">
      <c r="Q223" s="86" t="s">
        <v>258</v>
      </c>
    </row>
    <row r="224" spans="17:17" ht="21" customHeight="1" x14ac:dyDescent="1.3">
      <c r="Q224" s="86" t="s">
        <v>259</v>
      </c>
    </row>
    <row r="225" spans="17:17" ht="21" customHeight="1" x14ac:dyDescent="1.3">
      <c r="Q225" s="86" t="s">
        <v>260</v>
      </c>
    </row>
    <row r="226" spans="17:17" ht="21" customHeight="1" x14ac:dyDescent="1.3">
      <c r="Q226" s="86" t="s">
        <v>261</v>
      </c>
    </row>
    <row r="227" spans="17:17" ht="21" customHeight="1" x14ac:dyDescent="1.3">
      <c r="Q227" s="86" t="s">
        <v>262</v>
      </c>
    </row>
    <row r="228" spans="17:17" ht="21" customHeight="1" x14ac:dyDescent="1.3">
      <c r="Q228" s="86" t="s">
        <v>263</v>
      </c>
    </row>
    <row r="229" spans="17:17" ht="21" customHeight="1" x14ac:dyDescent="1.3">
      <c r="Q229" s="86" t="s">
        <v>264</v>
      </c>
    </row>
    <row r="230" spans="17:17" ht="21" customHeight="1" x14ac:dyDescent="1.3">
      <c r="Q230" s="86" t="s">
        <v>265</v>
      </c>
    </row>
    <row r="231" spans="17:17" ht="21" customHeight="1" x14ac:dyDescent="1.3">
      <c r="Q231" s="86" t="s">
        <v>266</v>
      </c>
    </row>
    <row r="232" spans="17:17" ht="21" customHeight="1" x14ac:dyDescent="1.3">
      <c r="Q232" s="86" t="s">
        <v>267</v>
      </c>
    </row>
    <row r="233" spans="17:17" ht="21" customHeight="1" x14ac:dyDescent="1.3">
      <c r="Q233" s="86" t="s">
        <v>268</v>
      </c>
    </row>
    <row r="234" spans="17:17" ht="21" customHeight="1" x14ac:dyDescent="1.3">
      <c r="Q234" s="86" t="s">
        <v>269</v>
      </c>
    </row>
    <row r="235" spans="17:17" ht="21" customHeight="1" x14ac:dyDescent="1.3">
      <c r="Q235" s="86" t="s">
        <v>270</v>
      </c>
    </row>
    <row r="236" spans="17:17" ht="21" customHeight="1" x14ac:dyDescent="1.3">
      <c r="Q236" s="86" t="s">
        <v>271</v>
      </c>
    </row>
    <row r="237" spans="17:17" ht="21" customHeight="1" x14ac:dyDescent="1.3">
      <c r="Q237" s="86" t="s">
        <v>272</v>
      </c>
    </row>
    <row r="238" spans="17:17" ht="21" customHeight="1" x14ac:dyDescent="1.3">
      <c r="Q238" s="86" t="s">
        <v>273</v>
      </c>
    </row>
    <row r="239" spans="17:17" ht="21" customHeight="1" x14ac:dyDescent="1.3">
      <c r="Q239" s="86" t="s">
        <v>274</v>
      </c>
    </row>
    <row r="240" spans="17:17" ht="21" customHeight="1" x14ac:dyDescent="1.3">
      <c r="Q240" s="86" t="s">
        <v>275</v>
      </c>
    </row>
    <row r="241" spans="17:17" ht="21" customHeight="1" x14ac:dyDescent="1.3">
      <c r="Q241" s="86" t="s">
        <v>276</v>
      </c>
    </row>
    <row r="242" spans="17:17" ht="21" customHeight="1" x14ac:dyDescent="1.3">
      <c r="Q242" s="86" t="s">
        <v>277</v>
      </c>
    </row>
    <row r="243" spans="17:17" ht="21" customHeight="1" x14ac:dyDescent="1.3">
      <c r="Q243" s="86" t="s">
        <v>278</v>
      </c>
    </row>
    <row r="244" spans="17:17" ht="21" customHeight="1" x14ac:dyDescent="1.3">
      <c r="Q244" s="86" t="s">
        <v>279</v>
      </c>
    </row>
    <row r="245" spans="17:17" ht="21" customHeight="1" x14ac:dyDescent="1.3">
      <c r="Q245" s="86" t="s">
        <v>280</v>
      </c>
    </row>
    <row r="246" spans="17:17" ht="21" customHeight="1" x14ac:dyDescent="1.3">
      <c r="Q246" s="86" t="s">
        <v>281</v>
      </c>
    </row>
    <row r="247" spans="17:17" ht="21" customHeight="1" x14ac:dyDescent="1.3">
      <c r="Q247" s="86" t="s">
        <v>282</v>
      </c>
    </row>
    <row r="248" spans="17:17" ht="21" customHeight="1" x14ac:dyDescent="1.3">
      <c r="Q248" s="86" t="s">
        <v>283</v>
      </c>
    </row>
    <row r="249" spans="17:17" ht="21" customHeight="1" x14ac:dyDescent="1.3">
      <c r="Q249" s="86" t="s">
        <v>284</v>
      </c>
    </row>
    <row r="250" spans="17:17" ht="21" customHeight="1" x14ac:dyDescent="1.3">
      <c r="Q250" s="86" t="s">
        <v>285</v>
      </c>
    </row>
    <row r="251" spans="17:17" ht="21" customHeight="1" x14ac:dyDescent="1.3">
      <c r="Q251" s="86" t="s">
        <v>286</v>
      </c>
    </row>
    <row r="252" spans="17:17" ht="21" customHeight="1" x14ac:dyDescent="1.3">
      <c r="Q252" s="86" t="s">
        <v>287</v>
      </c>
    </row>
    <row r="253" spans="17:17" ht="21" customHeight="1" x14ac:dyDescent="1.3">
      <c r="Q253" s="86" t="s">
        <v>288</v>
      </c>
    </row>
    <row r="254" spans="17:17" ht="21" customHeight="1" x14ac:dyDescent="1.3">
      <c r="Q254" s="86" t="s">
        <v>289</v>
      </c>
    </row>
    <row r="255" spans="17:17" ht="21" customHeight="1" x14ac:dyDescent="1.3">
      <c r="Q255" s="86" t="s">
        <v>290</v>
      </c>
    </row>
    <row r="256" spans="17:17" ht="21" customHeight="1" x14ac:dyDescent="1.3">
      <c r="Q256" s="86" t="s">
        <v>291</v>
      </c>
    </row>
    <row r="257" spans="17:17" ht="21" customHeight="1" x14ac:dyDescent="1.3">
      <c r="Q257" s="86" t="s">
        <v>292</v>
      </c>
    </row>
    <row r="258" spans="17:17" ht="21" customHeight="1" x14ac:dyDescent="1.3">
      <c r="Q258" s="86" t="s">
        <v>293</v>
      </c>
    </row>
    <row r="259" spans="17:17" ht="21" customHeight="1" x14ac:dyDescent="1.3">
      <c r="Q259" s="86" t="s">
        <v>294</v>
      </c>
    </row>
    <row r="260" spans="17:17" ht="21" customHeight="1" x14ac:dyDescent="1.3">
      <c r="Q260" s="86" t="s">
        <v>295</v>
      </c>
    </row>
    <row r="261" spans="17:17" ht="21" customHeight="1" x14ac:dyDescent="1.3">
      <c r="Q261" s="86" t="s">
        <v>296</v>
      </c>
    </row>
    <row r="262" spans="17:17" ht="21" customHeight="1" x14ac:dyDescent="1.3">
      <c r="Q262" s="86" t="s">
        <v>297</v>
      </c>
    </row>
    <row r="263" spans="17:17" ht="21" customHeight="1" x14ac:dyDescent="1.3">
      <c r="Q263" s="86" t="s">
        <v>298</v>
      </c>
    </row>
    <row r="264" spans="17:17" ht="21" customHeight="1" x14ac:dyDescent="1.3">
      <c r="Q264" s="86" t="s">
        <v>299</v>
      </c>
    </row>
    <row r="265" spans="17:17" ht="21" customHeight="1" x14ac:dyDescent="1.3">
      <c r="Q265" s="86" t="s">
        <v>300</v>
      </c>
    </row>
    <row r="266" spans="17:17" ht="21" customHeight="1" x14ac:dyDescent="1.3">
      <c r="Q266" s="86" t="s">
        <v>301</v>
      </c>
    </row>
    <row r="267" spans="17:17" ht="21" customHeight="1" x14ac:dyDescent="1.3">
      <c r="Q267" s="86" t="s">
        <v>302</v>
      </c>
    </row>
    <row r="268" spans="17:17" ht="21" customHeight="1" x14ac:dyDescent="1.3">
      <c r="Q268" s="86" t="s">
        <v>303</v>
      </c>
    </row>
    <row r="269" spans="17:17" ht="21" customHeight="1" x14ac:dyDescent="1.3">
      <c r="Q269" s="86" t="s">
        <v>304</v>
      </c>
    </row>
    <row r="270" spans="17:17" ht="21" customHeight="1" x14ac:dyDescent="1.3">
      <c r="Q270" s="86" t="s">
        <v>305</v>
      </c>
    </row>
    <row r="271" spans="17:17" ht="21" customHeight="1" x14ac:dyDescent="1.3">
      <c r="Q271" s="86" t="s">
        <v>306</v>
      </c>
    </row>
    <row r="272" spans="17:17" ht="21" customHeight="1" x14ac:dyDescent="1.3">
      <c r="Q272" s="86" t="s">
        <v>307</v>
      </c>
    </row>
    <row r="273" spans="17:17" ht="21" customHeight="1" x14ac:dyDescent="1.3">
      <c r="Q273" s="86" t="s">
        <v>308</v>
      </c>
    </row>
    <row r="274" spans="17:17" ht="21" customHeight="1" x14ac:dyDescent="1.3">
      <c r="Q274" s="86" t="s">
        <v>309</v>
      </c>
    </row>
    <row r="275" spans="17:17" ht="21" customHeight="1" x14ac:dyDescent="1.3">
      <c r="Q275" s="86" t="s">
        <v>310</v>
      </c>
    </row>
    <row r="276" spans="17:17" ht="21" customHeight="1" x14ac:dyDescent="1.3">
      <c r="Q276" s="86" t="s">
        <v>311</v>
      </c>
    </row>
    <row r="277" spans="17:17" ht="21" customHeight="1" x14ac:dyDescent="1.3">
      <c r="Q277" s="86" t="s">
        <v>312</v>
      </c>
    </row>
    <row r="278" spans="17:17" ht="21" customHeight="1" x14ac:dyDescent="1.3">
      <c r="Q278" s="86" t="s">
        <v>313</v>
      </c>
    </row>
    <row r="279" spans="17:17" ht="21" customHeight="1" x14ac:dyDescent="1.3">
      <c r="Q279" s="86" t="s">
        <v>314</v>
      </c>
    </row>
    <row r="280" spans="17:17" ht="21" customHeight="1" x14ac:dyDescent="1.3">
      <c r="Q280" s="86" t="s">
        <v>315</v>
      </c>
    </row>
    <row r="281" spans="17:17" ht="21" customHeight="1" x14ac:dyDescent="1.3">
      <c r="Q281" s="86" t="s">
        <v>316</v>
      </c>
    </row>
    <row r="282" spans="17:17" ht="21" customHeight="1" x14ac:dyDescent="1.3">
      <c r="Q282" s="86" t="s">
        <v>317</v>
      </c>
    </row>
    <row r="283" spans="17:17" ht="21" customHeight="1" x14ac:dyDescent="1.3">
      <c r="Q283" s="86" t="s">
        <v>318</v>
      </c>
    </row>
    <row r="284" spans="17:17" ht="21" customHeight="1" x14ac:dyDescent="1.3">
      <c r="Q284" s="86" t="s">
        <v>319</v>
      </c>
    </row>
    <row r="285" spans="17:17" ht="21" customHeight="1" x14ac:dyDescent="1.3">
      <c r="Q285" s="86" t="s">
        <v>320</v>
      </c>
    </row>
    <row r="286" spans="17:17" ht="21" customHeight="1" x14ac:dyDescent="1.3">
      <c r="Q286" s="86" t="s">
        <v>321</v>
      </c>
    </row>
    <row r="287" spans="17:17" ht="21" customHeight="1" x14ac:dyDescent="1.3">
      <c r="Q287" s="86" t="s">
        <v>322</v>
      </c>
    </row>
    <row r="288" spans="17:17" ht="21" customHeight="1" x14ac:dyDescent="1.3">
      <c r="Q288" s="86" t="s">
        <v>323</v>
      </c>
    </row>
    <row r="289" spans="17:17" ht="21" customHeight="1" x14ac:dyDescent="1.3">
      <c r="Q289" s="86" t="s">
        <v>324</v>
      </c>
    </row>
    <row r="290" spans="17:17" ht="21" customHeight="1" x14ac:dyDescent="1.3">
      <c r="Q290" s="86" t="s">
        <v>325</v>
      </c>
    </row>
    <row r="291" spans="17:17" ht="21" customHeight="1" x14ac:dyDescent="1.3">
      <c r="Q291" s="86" t="s">
        <v>326</v>
      </c>
    </row>
    <row r="292" spans="17:17" ht="21" customHeight="1" x14ac:dyDescent="1.3">
      <c r="Q292" s="86" t="s">
        <v>327</v>
      </c>
    </row>
    <row r="293" spans="17:17" ht="21" customHeight="1" x14ac:dyDescent="1.3">
      <c r="Q293" s="86" t="s">
        <v>328</v>
      </c>
    </row>
    <row r="294" spans="17:17" ht="21" customHeight="1" x14ac:dyDescent="1.3">
      <c r="Q294" s="86" t="s">
        <v>329</v>
      </c>
    </row>
    <row r="295" spans="17:17" ht="21" customHeight="1" x14ac:dyDescent="1.3">
      <c r="Q295" s="86" t="s">
        <v>330</v>
      </c>
    </row>
    <row r="296" spans="17:17" ht="21" customHeight="1" x14ac:dyDescent="1.3">
      <c r="Q296" s="86" t="s">
        <v>331</v>
      </c>
    </row>
    <row r="297" spans="17:17" ht="21" customHeight="1" x14ac:dyDescent="1.3">
      <c r="Q297" s="86" t="s">
        <v>332</v>
      </c>
    </row>
    <row r="298" spans="17:17" ht="21" customHeight="1" x14ac:dyDescent="1.3">
      <c r="Q298" s="86" t="s">
        <v>333</v>
      </c>
    </row>
    <row r="299" spans="17:17" ht="21" customHeight="1" x14ac:dyDescent="1.3">
      <c r="Q299" s="86" t="s">
        <v>334</v>
      </c>
    </row>
    <row r="300" spans="17:17" ht="21" customHeight="1" x14ac:dyDescent="1.3">
      <c r="Q300" s="86" t="s">
        <v>335</v>
      </c>
    </row>
    <row r="301" spans="17:17" ht="21" customHeight="1" x14ac:dyDescent="1.3">
      <c r="Q301" s="86" t="s">
        <v>336</v>
      </c>
    </row>
    <row r="302" spans="17:17" ht="21" customHeight="1" x14ac:dyDescent="1.3">
      <c r="Q302" s="86" t="s">
        <v>337</v>
      </c>
    </row>
    <row r="303" spans="17:17" ht="21" customHeight="1" x14ac:dyDescent="1.3">
      <c r="Q303" s="86" t="s">
        <v>338</v>
      </c>
    </row>
    <row r="304" spans="17:17" ht="21" customHeight="1" x14ac:dyDescent="1.3">
      <c r="Q304" s="86" t="s">
        <v>339</v>
      </c>
    </row>
    <row r="305" spans="17:17" ht="21" customHeight="1" x14ac:dyDescent="1.3">
      <c r="Q305" s="86" t="s">
        <v>340</v>
      </c>
    </row>
    <row r="306" spans="17:17" ht="21" customHeight="1" x14ac:dyDescent="1.3">
      <c r="Q306" s="86" t="s">
        <v>341</v>
      </c>
    </row>
    <row r="307" spans="17:17" ht="21" customHeight="1" x14ac:dyDescent="1.3">
      <c r="Q307" s="86" t="s">
        <v>342</v>
      </c>
    </row>
    <row r="308" spans="17:17" ht="21" customHeight="1" x14ac:dyDescent="1.3">
      <c r="Q308" s="86" t="s">
        <v>343</v>
      </c>
    </row>
    <row r="309" spans="17:17" ht="21" customHeight="1" x14ac:dyDescent="1.3">
      <c r="Q309" s="86" t="s">
        <v>344</v>
      </c>
    </row>
    <row r="310" spans="17:17" ht="21" customHeight="1" x14ac:dyDescent="1.3">
      <c r="Q310" s="86" t="s">
        <v>345</v>
      </c>
    </row>
    <row r="311" spans="17:17" ht="21" customHeight="1" x14ac:dyDescent="1.3">
      <c r="Q311" s="86" t="s">
        <v>346</v>
      </c>
    </row>
    <row r="312" spans="17:17" ht="21" customHeight="1" x14ac:dyDescent="1.3">
      <c r="Q312" s="86" t="s">
        <v>347</v>
      </c>
    </row>
    <row r="313" spans="17:17" ht="21" customHeight="1" x14ac:dyDescent="1.3">
      <c r="Q313" s="86" t="s">
        <v>348</v>
      </c>
    </row>
    <row r="314" spans="17:17" ht="21" customHeight="1" x14ac:dyDescent="1.3">
      <c r="Q314" s="86" t="s">
        <v>349</v>
      </c>
    </row>
    <row r="315" spans="17:17" ht="21" customHeight="1" x14ac:dyDescent="1.3">
      <c r="Q315" s="86" t="s">
        <v>350</v>
      </c>
    </row>
    <row r="316" spans="17:17" ht="21" customHeight="1" x14ac:dyDescent="1.3">
      <c r="Q316" s="86" t="s">
        <v>351</v>
      </c>
    </row>
    <row r="317" spans="17:17" ht="21" customHeight="1" x14ac:dyDescent="1.3">
      <c r="Q317" s="86" t="s">
        <v>352</v>
      </c>
    </row>
    <row r="318" spans="17:17" ht="21" customHeight="1" x14ac:dyDescent="1.3">
      <c r="Q318" s="86" t="s">
        <v>353</v>
      </c>
    </row>
    <row r="319" spans="17:17" ht="21" customHeight="1" x14ac:dyDescent="1.3">
      <c r="Q319" s="86" t="s">
        <v>354</v>
      </c>
    </row>
    <row r="320" spans="17:17" ht="21" customHeight="1" x14ac:dyDescent="1.3">
      <c r="Q320" s="86" t="s">
        <v>355</v>
      </c>
    </row>
    <row r="321" spans="17:17" ht="21" customHeight="1" x14ac:dyDescent="1.3">
      <c r="Q321" s="86" t="s">
        <v>356</v>
      </c>
    </row>
    <row r="322" spans="17:17" ht="21" customHeight="1" x14ac:dyDescent="1.3">
      <c r="Q322" s="86" t="s">
        <v>357</v>
      </c>
    </row>
    <row r="323" spans="17:17" ht="21" customHeight="1" x14ac:dyDescent="1.3">
      <c r="Q323" s="86" t="s">
        <v>358</v>
      </c>
    </row>
    <row r="324" spans="17:17" ht="21" customHeight="1" x14ac:dyDescent="1.3">
      <c r="Q324" s="86" t="s">
        <v>359</v>
      </c>
    </row>
    <row r="325" spans="17:17" ht="21" customHeight="1" x14ac:dyDescent="1.3">
      <c r="Q325" s="86" t="s">
        <v>360</v>
      </c>
    </row>
    <row r="326" spans="17:17" ht="21" customHeight="1" x14ac:dyDescent="1.3">
      <c r="Q326" s="86" t="s">
        <v>361</v>
      </c>
    </row>
    <row r="327" spans="17:17" ht="21" customHeight="1" x14ac:dyDescent="1.3">
      <c r="Q327" s="86" t="s">
        <v>362</v>
      </c>
    </row>
    <row r="328" spans="17:17" ht="21" customHeight="1" x14ac:dyDescent="1.3">
      <c r="Q328" s="86" t="s">
        <v>363</v>
      </c>
    </row>
    <row r="329" spans="17:17" ht="21" customHeight="1" x14ac:dyDescent="1.3">
      <c r="Q329" s="86" t="s">
        <v>364</v>
      </c>
    </row>
    <row r="330" spans="17:17" ht="21" customHeight="1" x14ac:dyDescent="1.3">
      <c r="Q330" s="86" t="s">
        <v>365</v>
      </c>
    </row>
    <row r="331" spans="17:17" ht="21" customHeight="1" x14ac:dyDescent="1.3">
      <c r="Q331" s="86" t="s">
        <v>366</v>
      </c>
    </row>
    <row r="332" spans="17:17" ht="21" customHeight="1" x14ac:dyDescent="1.3">
      <c r="Q332" s="86" t="s">
        <v>367</v>
      </c>
    </row>
    <row r="333" spans="17:17" ht="21" customHeight="1" x14ac:dyDescent="1.3">
      <c r="Q333" s="86" t="s">
        <v>368</v>
      </c>
    </row>
    <row r="334" spans="17:17" ht="21" customHeight="1" x14ac:dyDescent="1.3">
      <c r="Q334" s="86" t="s">
        <v>369</v>
      </c>
    </row>
    <row r="335" spans="17:17" ht="21" customHeight="1" x14ac:dyDescent="1.3">
      <c r="Q335" s="86" t="s">
        <v>370</v>
      </c>
    </row>
    <row r="336" spans="17:17" ht="21" customHeight="1" x14ac:dyDescent="1.3">
      <c r="Q336" s="86" t="s">
        <v>371</v>
      </c>
    </row>
    <row r="337" spans="17:17" ht="21" customHeight="1" x14ac:dyDescent="1.3">
      <c r="Q337" s="86" t="s">
        <v>372</v>
      </c>
    </row>
    <row r="338" spans="17:17" ht="21" customHeight="1" x14ac:dyDescent="1.3">
      <c r="Q338" s="86" t="s">
        <v>373</v>
      </c>
    </row>
    <row r="339" spans="17:17" ht="21" customHeight="1" x14ac:dyDescent="1.3">
      <c r="Q339" s="86" t="s">
        <v>374</v>
      </c>
    </row>
    <row r="340" spans="17:17" ht="21" customHeight="1" x14ac:dyDescent="1.3">
      <c r="Q340" s="86" t="s">
        <v>375</v>
      </c>
    </row>
    <row r="341" spans="17:17" ht="21" customHeight="1" x14ac:dyDescent="1.3">
      <c r="Q341" s="86" t="s">
        <v>376</v>
      </c>
    </row>
    <row r="342" spans="17:17" ht="21" customHeight="1" x14ac:dyDescent="1.3">
      <c r="Q342" s="86" t="s">
        <v>377</v>
      </c>
    </row>
    <row r="343" spans="17:17" ht="21" customHeight="1" x14ac:dyDescent="1.3">
      <c r="Q343" s="86" t="s">
        <v>378</v>
      </c>
    </row>
    <row r="344" spans="17:17" ht="21" customHeight="1" x14ac:dyDescent="1.3">
      <c r="Q344" s="86" t="s">
        <v>379</v>
      </c>
    </row>
    <row r="345" spans="17:17" ht="21" customHeight="1" x14ac:dyDescent="1.3">
      <c r="Q345" s="86" t="s">
        <v>380</v>
      </c>
    </row>
    <row r="346" spans="17:17" ht="21" customHeight="1" x14ac:dyDescent="1.3">
      <c r="Q346" s="86" t="s">
        <v>381</v>
      </c>
    </row>
    <row r="347" spans="17:17" ht="21" customHeight="1" x14ac:dyDescent="1.3">
      <c r="Q347" s="86" t="s">
        <v>382</v>
      </c>
    </row>
    <row r="348" spans="17:17" ht="21" customHeight="1" x14ac:dyDescent="1.3">
      <c r="Q348" s="86" t="s">
        <v>383</v>
      </c>
    </row>
    <row r="349" spans="17:17" ht="21" customHeight="1" x14ac:dyDescent="1.3">
      <c r="Q349" s="86" t="s">
        <v>384</v>
      </c>
    </row>
    <row r="350" spans="17:17" ht="21" customHeight="1" x14ac:dyDescent="1.3">
      <c r="Q350" s="86" t="s">
        <v>385</v>
      </c>
    </row>
    <row r="351" spans="17:17" ht="21" customHeight="1" x14ac:dyDescent="1.3">
      <c r="Q351" s="86" t="s">
        <v>386</v>
      </c>
    </row>
    <row r="352" spans="17:17" ht="21" customHeight="1" x14ac:dyDescent="1.3">
      <c r="Q352" s="86" t="s">
        <v>387</v>
      </c>
    </row>
    <row r="353" spans="17:17" ht="21" customHeight="1" x14ac:dyDescent="1.3">
      <c r="Q353" s="86" t="s">
        <v>388</v>
      </c>
    </row>
    <row r="354" spans="17:17" ht="21" customHeight="1" x14ac:dyDescent="1.3">
      <c r="Q354" s="86" t="s">
        <v>389</v>
      </c>
    </row>
    <row r="355" spans="17:17" ht="21" customHeight="1" x14ac:dyDescent="1.3">
      <c r="Q355" s="86" t="s">
        <v>390</v>
      </c>
    </row>
    <row r="356" spans="17:17" ht="21" customHeight="1" x14ac:dyDescent="1.3">
      <c r="Q356" s="86" t="s">
        <v>391</v>
      </c>
    </row>
    <row r="357" spans="17:17" ht="21" customHeight="1" x14ac:dyDescent="1.3">
      <c r="Q357" s="86" t="s">
        <v>392</v>
      </c>
    </row>
    <row r="358" spans="17:17" ht="21" customHeight="1" x14ac:dyDescent="1.3">
      <c r="Q358" s="86" t="s">
        <v>393</v>
      </c>
    </row>
    <row r="359" spans="17:17" ht="21" customHeight="1" x14ac:dyDescent="1.3">
      <c r="Q359" s="86" t="s">
        <v>394</v>
      </c>
    </row>
    <row r="360" spans="17:17" ht="21" customHeight="1" x14ac:dyDescent="1.3">
      <c r="Q360" s="86" t="s">
        <v>395</v>
      </c>
    </row>
    <row r="361" spans="17:17" ht="21" customHeight="1" x14ac:dyDescent="1.3">
      <c r="Q361" s="86" t="s">
        <v>396</v>
      </c>
    </row>
    <row r="362" spans="17:17" ht="21" customHeight="1" x14ac:dyDescent="1.3">
      <c r="Q362" s="86" t="s">
        <v>397</v>
      </c>
    </row>
    <row r="363" spans="17:17" ht="21" customHeight="1" x14ac:dyDescent="1.3">
      <c r="Q363" s="86" t="s">
        <v>398</v>
      </c>
    </row>
    <row r="364" spans="17:17" ht="21" customHeight="1" x14ac:dyDescent="1.3">
      <c r="Q364" s="86" t="s">
        <v>399</v>
      </c>
    </row>
    <row r="365" spans="17:17" ht="21" customHeight="1" x14ac:dyDescent="1.3">
      <c r="Q365" s="86" t="s">
        <v>400</v>
      </c>
    </row>
    <row r="366" spans="17:17" ht="21" customHeight="1" x14ac:dyDescent="1.3">
      <c r="Q366" s="86" t="s">
        <v>401</v>
      </c>
    </row>
    <row r="367" spans="17:17" ht="21" customHeight="1" x14ac:dyDescent="1.3">
      <c r="Q367" s="86" t="s">
        <v>402</v>
      </c>
    </row>
    <row r="368" spans="17:17" ht="21" customHeight="1" x14ac:dyDescent="1.3">
      <c r="Q368" s="86" t="s">
        <v>403</v>
      </c>
    </row>
    <row r="369" spans="17:17" ht="21" customHeight="1" x14ac:dyDescent="1.3">
      <c r="Q369" s="86" t="s">
        <v>404</v>
      </c>
    </row>
    <row r="370" spans="17:17" ht="21" customHeight="1" x14ac:dyDescent="1.3">
      <c r="Q370" s="86" t="s">
        <v>405</v>
      </c>
    </row>
    <row r="371" spans="17:17" ht="21" customHeight="1" x14ac:dyDescent="1.3">
      <c r="Q371" s="86" t="s">
        <v>406</v>
      </c>
    </row>
    <row r="372" spans="17:17" ht="21" customHeight="1" x14ac:dyDescent="1.3">
      <c r="Q372" s="86" t="s">
        <v>407</v>
      </c>
    </row>
    <row r="373" spans="17:17" ht="21" customHeight="1" x14ac:dyDescent="1.3">
      <c r="Q373" s="86" t="s">
        <v>408</v>
      </c>
    </row>
    <row r="374" spans="17:17" ht="21" customHeight="1" x14ac:dyDescent="1.3">
      <c r="Q374" s="86" t="s">
        <v>409</v>
      </c>
    </row>
    <row r="375" spans="17:17" ht="21" customHeight="1" x14ac:dyDescent="1.3">
      <c r="Q375" s="86" t="s">
        <v>410</v>
      </c>
    </row>
    <row r="376" spans="17:17" ht="21" customHeight="1" x14ac:dyDescent="1.3">
      <c r="Q376" s="86" t="s">
        <v>411</v>
      </c>
    </row>
    <row r="377" spans="17:17" ht="21" customHeight="1" x14ac:dyDescent="1.3">
      <c r="Q377" s="86" t="s">
        <v>412</v>
      </c>
    </row>
    <row r="378" spans="17:17" ht="21" customHeight="1" x14ac:dyDescent="1.3">
      <c r="Q378" s="86" t="s">
        <v>413</v>
      </c>
    </row>
    <row r="379" spans="17:17" ht="21" customHeight="1" x14ac:dyDescent="1.3">
      <c r="Q379" s="86" t="s">
        <v>414</v>
      </c>
    </row>
    <row r="380" spans="17:17" ht="21" customHeight="1" x14ac:dyDescent="1.3">
      <c r="Q380" s="86" t="s">
        <v>415</v>
      </c>
    </row>
    <row r="381" spans="17:17" ht="21" customHeight="1" x14ac:dyDescent="1.3">
      <c r="Q381" s="86" t="s">
        <v>416</v>
      </c>
    </row>
    <row r="382" spans="17:17" ht="21" customHeight="1" x14ac:dyDescent="1.3">
      <c r="Q382" s="86" t="s">
        <v>417</v>
      </c>
    </row>
    <row r="383" spans="17:17" ht="21" customHeight="1" x14ac:dyDescent="1.3">
      <c r="Q383" s="86" t="s">
        <v>418</v>
      </c>
    </row>
    <row r="384" spans="17:17" ht="21" customHeight="1" x14ac:dyDescent="1.3">
      <c r="Q384" s="86" t="s">
        <v>419</v>
      </c>
    </row>
    <row r="385" spans="17:17" ht="21" customHeight="1" x14ac:dyDescent="1.3">
      <c r="Q385" s="86" t="s">
        <v>420</v>
      </c>
    </row>
    <row r="386" spans="17:17" ht="21" customHeight="1" x14ac:dyDescent="1.3">
      <c r="Q386" s="86" t="s">
        <v>421</v>
      </c>
    </row>
    <row r="387" spans="17:17" ht="21" customHeight="1" x14ac:dyDescent="1.3">
      <c r="Q387" s="86" t="s">
        <v>422</v>
      </c>
    </row>
    <row r="388" spans="17:17" ht="21" customHeight="1" x14ac:dyDescent="1.3">
      <c r="Q388" s="86" t="s">
        <v>423</v>
      </c>
    </row>
    <row r="389" spans="17:17" ht="21" customHeight="1" x14ac:dyDescent="1.3">
      <c r="Q389" s="86" t="s">
        <v>424</v>
      </c>
    </row>
    <row r="390" spans="17:17" ht="21" customHeight="1" x14ac:dyDescent="1.3">
      <c r="Q390" s="86" t="s">
        <v>425</v>
      </c>
    </row>
    <row r="391" spans="17:17" ht="21" customHeight="1" x14ac:dyDescent="1.3">
      <c r="Q391" s="86" t="s">
        <v>426</v>
      </c>
    </row>
    <row r="392" spans="17:17" ht="21" customHeight="1" x14ac:dyDescent="1.3">
      <c r="Q392" s="86" t="s">
        <v>427</v>
      </c>
    </row>
    <row r="393" spans="17:17" ht="21" customHeight="1" x14ac:dyDescent="1.3">
      <c r="Q393" s="86" t="s">
        <v>428</v>
      </c>
    </row>
    <row r="394" spans="17:17" ht="21" customHeight="1" x14ac:dyDescent="1.3">
      <c r="Q394" s="86" t="s">
        <v>429</v>
      </c>
    </row>
    <row r="395" spans="17:17" ht="21" customHeight="1" x14ac:dyDescent="1.3">
      <c r="Q395" s="86" t="s">
        <v>430</v>
      </c>
    </row>
    <row r="396" spans="17:17" ht="21" customHeight="1" x14ac:dyDescent="1.3">
      <c r="Q396" s="86" t="s">
        <v>431</v>
      </c>
    </row>
    <row r="397" spans="17:17" ht="21" customHeight="1" x14ac:dyDescent="1.3">
      <c r="Q397" s="86" t="s">
        <v>432</v>
      </c>
    </row>
    <row r="398" spans="17:17" ht="21" customHeight="1" x14ac:dyDescent="1.3">
      <c r="Q398" s="86" t="s">
        <v>433</v>
      </c>
    </row>
    <row r="399" spans="17:17" ht="21" customHeight="1" x14ac:dyDescent="1.3">
      <c r="Q399" s="86" t="s">
        <v>434</v>
      </c>
    </row>
    <row r="400" spans="17:17" ht="21" customHeight="1" x14ac:dyDescent="1.3">
      <c r="Q400" s="86" t="s">
        <v>435</v>
      </c>
    </row>
    <row r="401" spans="17:17" ht="21" customHeight="1" x14ac:dyDescent="1.3">
      <c r="Q401" s="86" t="s">
        <v>436</v>
      </c>
    </row>
    <row r="402" spans="17:17" ht="21" customHeight="1" x14ac:dyDescent="1.3">
      <c r="Q402" s="86" t="s">
        <v>437</v>
      </c>
    </row>
    <row r="403" spans="17:17" ht="21" customHeight="1" x14ac:dyDescent="1.3">
      <c r="Q403" s="86" t="s">
        <v>438</v>
      </c>
    </row>
    <row r="404" spans="17:17" ht="21" customHeight="1" x14ac:dyDescent="1.3">
      <c r="Q404" s="86" t="s">
        <v>439</v>
      </c>
    </row>
    <row r="405" spans="17:17" ht="21" customHeight="1" x14ac:dyDescent="1.3">
      <c r="Q405" s="86" t="s">
        <v>440</v>
      </c>
    </row>
    <row r="406" spans="17:17" ht="21" customHeight="1" x14ac:dyDescent="1.3">
      <c r="Q406" s="86" t="s">
        <v>441</v>
      </c>
    </row>
    <row r="407" spans="17:17" ht="21" customHeight="1" x14ac:dyDescent="1.65">
      <c r="Q407" s="85" t="s">
        <v>270</v>
      </c>
    </row>
    <row r="408" spans="17:17" ht="21" customHeight="1" x14ac:dyDescent="1.65">
      <c r="Q408" s="85" t="s">
        <v>51</v>
      </c>
    </row>
    <row r="409" spans="17:17" ht="21" customHeight="1" x14ac:dyDescent="1.65">
      <c r="Q409" s="85" t="s">
        <v>138</v>
      </c>
    </row>
    <row r="410" spans="17:17" ht="21" customHeight="1" x14ac:dyDescent="1.65">
      <c r="Q410" s="85" t="s">
        <v>213</v>
      </c>
    </row>
    <row r="411" spans="17:17" ht="21" customHeight="1" x14ac:dyDescent="1.65">
      <c r="Q411" s="85" t="s">
        <v>380</v>
      </c>
    </row>
    <row r="412" spans="17:17" ht="21" customHeight="1" x14ac:dyDescent="1.65">
      <c r="Q412" s="85" t="s">
        <v>278</v>
      </c>
    </row>
    <row r="413" spans="17:17" ht="21" customHeight="1" x14ac:dyDescent="1.65">
      <c r="Q413" s="85" t="s">
        <v>378</v>
      </c>
    </row>
  </sheetData>
  <sheetProtection algorithmName="SHA-512" hashValue="Ucu2AK3N1iJVUVCSfa6UupokwbhFj2pQSGVHpO078qDh7mrABjg0eUuDHfLfYZmF7cLxKmMV/VQgIigsESaYiA==" saltValue="KMXAzZ5tkPvmwTvkSArOIg==" spinCount="100000" sheet="1" selectLockedCells="1"/>
  <protectedRanges>
    <protectedRange sqref="A23:D67 I23:M67" name="Donation Information"/>
    <protectedRange sqref="A7 A11 E7 M7:M11" name="Required Information"/>
  </protectedRanges>
  <sortState xmlns:xlrd2="http://schemas.microsoft.com/office/spreadsheetml/2017/richdata2" ref="Q5:Q368">
    <sortCondition ref="Q5:Q368"/>
  </sortState>
  <customSheetViews>
    <customSheetView guid="{DAD09D7B-2B05-495B-BB72-969E890F694D}" fitToPage="1">
      <selection activeCell="B7" sqref="B7:D7"/>
      <pageMargins left="0" right="0" top="0" bottom="0" header="0" footer="0"/>
      <pageSetup scale="77" orientation="portrait" r:id="rId1"/>
    </customSheetView>
  </customSheetViews>
  <mergeCells count="185">
    <mergeCell ref="M69:O69"/>
    <mergeCell ref="A3:O3"/>
    <mergeCell ref="A48:A52"/>
    <mergeCell ref="B48:B52"/>
    <mergeCell ref="I48:J52"/>
    <mergeCell ref="K48:K52"/>
    <mergeCell ref="C48:D48"/>
    <mergeCell ref="C49:D49"/>
    <mergeCell ref="C50:D50"/>
    <mergeCell ref="C51:D51"/>
    <mergeCell ref="C52:D52"/>
    <mergeCell ref="L48:M48"/>
    <mergeCell ref="L49:M49"/>
    <mergeCell ref="L50:M50"/>
    <mergeCell ref="L51:M51"/>
    <mergeCell ref="L52:M52"/>
    <mergeCell ref="A4:O4"/>
    <mergeCell ref="E6:I6"/>
    <mergeCell ref="E7:I8"/>
    <mergeCell ref="I43:J47"/>
    <mergeCell ref="I53:J57"/>
    <mergeCell ref="I58:J62"/>
    <mergeCell ref="I63:J67"/>
    <mergeCell ref="I68:J69"/>
    <mergeCell ref="L63:M63"/>
    <mergeCell ref="N63:O67"/>
    <mergeCell ref="L64:M64"/>
    <mergeCell ref="L65:M65"/>
    <mergeCell ref="L66:M66"/>
    <mergeCell ref="L67:M67"/>
    <mergeCell ref="L58:M58"/>
    <mergeCell ref="N58:O62"/>
    <mergeCell ref="L59:M59"/>
    <mergeCell ref="L60:M60"/>
    <mergeCell ref="L61:M61"/>
    <mergeCell ref="L62:M62"/>
    <mergeCell ref="L53:M53"/>
    <mergeCell ref="N53:O57"/>
    <mergeCell ref="L54:M54"/>
    <mergeCell ref="L55:M55"/>
    <mergeCell ref="L56:M56"/>
    <mergeCell ref="L57:M57"/>
    <mergeCell ref="L43:M43"/>
    <mergeCell ref="N43:O47"/>
    <mergeCell ref="L44:M44"/>
    <mergeCell ref="L45:M45"/>
    <mergeCell ref="L46:M46"/>
    <mergeCell ref="L47:M47"/>
    <mergeCell ref="L40:M40"/>
    <mergeCell ref="L41:M41"/>
    <mergeCell ref="L42:M42"/>
    <mergeCell ref="L33:M33"/>
    <mergeCell ref="N33:O37"/>
    <mergeCell ref="L34:M34"/>
    <mergeCell ref="L35:M35"/>
    <mergeCell ref="L36:M36"/>
    <mergeCell ref="L37:M37"/>
    <mergeCell ref="C41:D41"/>
    <mergeCell ref="C42:D42"/>
    <mergeCell ref="C43:D43"/>
    <mergeCell ref="L28:M28"/>
    <mergeCell ref="N28:O32"/>
    <mergeCell ref="L29:M29"/>
    <mergeCell ref="L30:M30"/>
    <mergeCell ref="L31:M31"/>
    <mergeCell ref="L32:M32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E38:F42"/>
    <mergeCell ref="E43:F47"/>
    <mergeCell ref="L38:M38"/>
    <mergeCell ref="N38:O42"/>
    <mergeCell ref="L39:M39"/>
    <mergeCell ref="A68:A69"/>
    <mergeCell ref="B68:B69"/>
    <mergeCell ref="K68:K69"/>
    <mergeCell ref="K63:K67"/>
    <mergeCell ref="C44:D44"/>
    <mergeCell ref="C45:D45"/>
    <mergeCell ref="C46:D46"/>
    <mergeCell ref="C47:D47"/>
    <mergeCell ref="C53:D53"/>
    <mergeCell ref="C65:D65"/>
    <mergeCell ref="C66:D66"/>
    <mergeCell ref="E53:F57"/>
    <mergeCell ref="E58:F62"/>
    <mergeCell ref="E63:F67"/>
    <mergeCell ref="C67:D67"/>
    <mergeCell ref="A43:A47"/>
    <mergeCell ref="B43:B47"/>
    <mergeCell ref="K43:K47"/>
    <mergeCell ref="K38:K42"/>
    <mergeCell ref="I38:J42"/>
    <mergeCell ref="A63:A67"/>
    <mergeCell ref="B63:B67"/>
    <mergeCell ref="A53:A57"/>
    <mergeCell ref="B53:B57"/>
    <mergeCell ref="C54:D54"/>
    <mergeCell ref="C55:D55"/>
    <mergeCell ref="C56:D56"/>
    <mergeCell ref="C57:D57"/>
    <mergeCell ref="C58:D58"/>
    <mergeCell ref="A58:A62"/>
    <mergeCell ref="B58:B62"/>
    <mergeCell ref="K58:K62"/>
    <mergeCell ref="K53:K57"/>
    <mergeCell ref="C59:D59"/>
    <mergeCell ref="C60:D60"/>
    <mergeCell ref="C61:D61"/>
    <mergeCell ref="C62:D62"/>
    <mergeCell ref="C63:D63"/>
    <mergeCell ref="C64:D64"/>
    <mergeCell ref="C38:D38"/>
    <mergeCell ref="C39:D39"/>
    <mergeCell ref="C40:D40"/>
    <mergeCell ref="B33:B37"/>
    <mergeCell ref="A38:A42"/>
    <mergeCell ref="B38:B42"/>
    <mergeCell ref="A33:A37"/>
    <mergeCell ref="A18:A22"/>
    <mergeCell ref="B18:B22"/>
    <mergeCell ref="A23:A27"/>
    <mergeCell ref="B23:B27"/>
    <mergeCell ref="A28:A32"/>
    <mergeCell ref="B28:B32"/>
    <mergeCell ref="E28:F32"/>
    <mergeCell ref="E33:F37"/>
    <mergeCell ref="C27:D27"/>
    <mergeCell ref="C18:D18"/>
    <mergeCell ref="C19:D19"/>
    <mergeCell ref="K18:K22"/>
    <mergeCell ref="K23:K27"/>
    <mergeCell ref="K28:K32"/>
    <mergeCell ref="K33:K37"/>
    <mergeCell ref="I28:J32"/>
    <mergeCell ref="I33:J37"/>
    <mergeCell ref="A6:C6"/>
    <mergeCell ref="A10:C10"/>
    <mergeCell ref="C20:D20"/>
    <mergeCell ref="C21:D21"/>
    <mergeCell ref="I17:J17"/>
    <mergeCell ref="I18:J22"/>
    <mergeCell ref="I23:J27"/>
    <mergeCell ref="A1:O2"/>
    <mergeCell ref="K6:N6"/>
    <mergeCell ref="E17:F17"/>
    <mergeCell ref="C17:D17"/>
    <mergeCell ref="C22:D22"/>
    <mergeCell ref="C23:D23"/>
    <mergeCell ref="C24:D24"/>
    <mergeCell ref="C25:D25"/>
    <mergeCell ref="C26:D26"/>
    <mergeCell ref="N23:O27"/>
    <mergeCell ref="L24:M24"/>
    <mergeCell ref="L25:M25"/>
    <mergeCell ref="L26:M26"/>
    <mergeCell ref="L17:M17"/>
    <mergeCell ref="N17:O17"/>
    <mergeCell ref="L18:M18"/>
    <mergeCell ref="N18:O22"/>
    <mergeCell ref="L27:M27"/>
    <mergeCell ref="A15:O15"/>
    <mergeCell ref="A16:O16"/>
    <mergeCell ref="M7:O7"/>
    <mergeCell ref="M8:O8"/>
    <mergeCell ref="M9:O9"/>
    <mergeCell ref="M10:O10"/>
    <mergeCell ref="M11:O11"/>
    <mergeCell ref="L23:M23"/>
    <mergeCell ref="A7:C8"/>
    <mergeCell ref="A11:C11"/>
    <mergeCell ref="L19:M19"/>
    <mergeCell ref="L20:M20"/>
    <mergeCell ref="L21:M21"/>
    <mergeCell ref="L22:M22"/>
    <mergeCell ref="E18:F22"/>
    <mergeCell ref="E23:F27"/>
  </mergeCells>
  <dataValidations count="6">
    <dataValidation type="decimal" operator="greaterThanOrEqual" allowBlank="1" showInputMessage="1" showErrorMessage="1" errorTitle="Amount Not Allowed" error="This figure must be greater than or equal to $10." sqref="A18:B18 A23:B23 A63:B63 A28:B28 K43 A38:B38 A53:B53 K18 K58 K23 K38 K33 A33:B33 K28 A58:B58 K53 A43:B43 I18 I23 I28 I33 I38 I43 I53 I58 I63 K63" xr:uid="{27E80AED-3083-4EA1-8E61-F639F27D53D4}">
      <formula1>10</formula1>
    </dataValidation>
    <dataValidation type="whole" operator="greaterThanOrEqual" showInputMessage="1" showErrorMessage="1" errorTitle="Invalid Amount" error="This entry in this box must be a whole number." sqref="M11:O11" xr:uid="{1C6185CD-4FD2-42EE-87D9-9BEDA471C155}">
      <formula1>0</formula1>
    </dataValidation>
    <dataValidation type="whole" operator="greaterThanOrEqual" showInputMessage="1" showErrorMessage="1" errorTitle="Attendance Needed!" error="Please enter the number of attendees at your event." sqref="M7:O7" xr:uid="{16F0C83D-B20B-4D4B-893C-09278A520F49}">
      <formula1>0</formula1>
    </dataValidation>
    <dataValidation type="whole" operator="greaterThanOrEqual" showInputMessage="1" showErrorMessage="1" errorTitle="Invalid number!" error="Please enter the number of decisions made for Christ at your meeting._x000a_" sqref="M8:O8" xr:uid="{7076E7D5-DD26-4285-9CFA-D9C32E975A82}">
      <formula1>0</formula1>
    </dataValidation>
    <dataValidation type="whole" operator="greaterThanOrEqual" allowBlank="1" showInputMessage="1" showErrorMessage="1" errorTitle="Invalid number!" error="Please enter the number of first-time guests._x000a_" sqref="M9:O9" xr:uid="{E0E02704-F8FB-4357-8659-BA52C9119CF2}">
      <formula1>0</formula1>
    </dataValidation>
    <dataValidation type="list" showInputMessage="1" showErrorMessage="1" errorTitle="Invalid Group Name" error="Please select a group name/number from the drop-down menu." sqref="A7:D8" xr:uid="{4B4F2E64-9981-463A-B94A-27C6D36A500F}">
      <formula1>$Q$4:$Q$413</formula1>
    </dataValidation>
  </dataValidations>
  <pageMargins left="0.5" right="0.5" top="0.25" bottom="0.25" header="0.3" footer="0.3"/>
  <pageSetup scale="26" fitToHeight="0"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42F3A-2917-4DCD-96AA-18C4D3A3325C}">
  <sheetPr>
    <pageSetUpPr fitToPage="1"/>
  </sheetPr>
  <dimension ref="A1:W67"/>
  <sheetViews>
    <sheetView showGridLines="0" zoomScale="50" zoomScaleNormal="50" zoomScaleSheetLayoutView="40" workbookViewId="0">
      <selection sqref="A1:S2"/>
    </sheetView>
  </sheetViews>
  <sheetFormatPr defaultColWidth="8.83984375" defaultRowHeight="45.9" x14ac:dyDescent="0.55000000000000004"/>
  <cols>
    <col min="1" max="1" width="4.41796875" style="32" bestFit="1" customWidth="1"/>
    <col min="2" max="2" width="1.83984375" style="32" customWidth="1"/>
    <col min="3" max="3" width="10.15625" style="67" bestFit="1" customWidth="1"/>
    <col min="4" max="4" width="1.41796875" style="32" customWidth="1"/>
    <col min="5" max="5" width="2.41796875" style="36" customWidth="1"/>
    <col min="6" max="6" width="10.83984375" style="32" customWidth="1"/>
    <col min="7" max="7" width="9.41796875" style="32" customWidth="1"/>
    <col min="8" max="8" width="90.68359375" style="32" customWidth="1"/>
    <col min="9" max="9" width="20.68359375" style="32" customWidth="1"/>
    <col min="10" max="10" width="19.41796875" style="32" customWidth="1"/>
    <col min="11" max="11" width="25.68359375" style="32" customWidth="1"/>
    <col min="12" max="12" width="20.68359375" style="33" customWidth="1"/>
    <col min="13" max="14" width="7.68359375" style="32" customWidth="1"/>
    <col min="15" max="15" width="38.68359375" style="33" customWidth="1"/>
    <col min="16" max="16" width="9.68359375" style="32" customWidth="1"/>
    <col min="17" max="17" width="40.68359375" style="32" customWidth="1"/>
    <col min="18" max="18" width="7.68359375" style="32" customWidth="1"/>
    <col min="19" max="19" width="30.68359375" style="32" customWidth="1"/>
    <col min="20" max="20" width="8.83984375" style="32"/>
    <col min="21" max="21" width="14.578125" style="32" bestFit="1" customWidth="1"/>
    <col min="22" max="16384" width="8.83984375" style="32"/>
  </cols>
  <sheetData>
    <row r="1" spans="1:23" s="10" customFormat="1" ht="50.1" customHeight="1" x14ac:dyDescent="0.55000000000000004">
      <c r="A1" s="240" t="s">
        <v>442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9"/>
      <c r="U1" s="9"/>
      <c r="V1" s="9"/>
      <c r="W1" s="9"/>
    </row>
    <row r="2" spans="1:23" s="10" customFormat="1" ht="21" customHeight="1" x14ac:dyDescent="0.55000000000000004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9"/>
      <c r="U2" s="9"/>
      <c r="V2" s="9"/>
      <c r="W2" s="9"/>
    </row>
    <row r="3" spans="1:23" ht="40" customHeight="1" x14ac:dyDescent="0.55000000000000004"/>
    <row r="4" spans="1:23" ht="80.099999999999994" customHeight="1" thickBot="1" x14ac:dyDescent="0.6">
      <c r="B4" s="76"/>
      <c r="C4" s="76" t="s">
        <v>18</v>
      </c>
      <c r="D4" s="76"/>
      <c r="E4" s="76"/>
      <c r="F4" s="76"/>
      <c r="G4" s="76"/>
      <c r="H4" s="76"/>
      <c r="I4" s="76"/>
      <c r="Q4" s="270" t="s">
        <v>19</v>
      </c>
      <c r="R4" s="270"/>
      <c r="S4" s="270"/>
    </row>
    <row r="5" spans="1:23" ht="60" customHeight="1" x14ac:dyDescent="0.55000000000000004">
      <c r="C5" s="242">
        <f>Sheet1!I2</f>
        <v>0</v>
      </c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4"/>
      <c r="Q5" s="226" t="str">
        <f>'Page 1'!E7</f>
        <v>-</v>
      </c>
      <c r="R5" s="227"/>
      <c r="S5" s="228"/>
    </row>
    <row r="6" spans="1:23" ht="60" customHeight="1" thickBot="1" x14ac:dyDescent="0.6">
      <c r="C6" s="245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7"/>
      <c r="Q6" s="229"/>
      <c r="R6" s="230"/>
      <c r="S6" s="231"/>
    </row>
    <row r="7" spans="1:23" ht="49.5" customHeight="1" x14ac:dyDescent="0.55000000000000004"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Q7" s="78"/>
      <c r="R7" s="78"/>
      <c r="S7" s="78"/>
    </row>
    <row r="8" spans="1:23" ht="40" customHeight="1" thickBot="1" x14ac:dyDescent="0.6"/>
    <row r="9" spans="1:23" ht="60" customHeight="1" x14ac:dyDescent="0.55000000000000004">
      <c r="C9" s="129">
        <v>1</v>
      </c>
      <c r="D9" s="23"/>
      <c r="E9" s="193" t="s">
        <v>443</v>
      </c>
      <c r="F9" s="193"/>
      <c r="G9" s="193"/>
      <c r="H9" s="193"/>
      <c r="I9" s="193"/>
      <c r="J9" s="194">
        <v>1</v>
      </c>
      <c r="K9" s="217"/>
      <c r="L9" s="232"/>
      <c r="M9" s="218"/>
      <c r="N9" s="74"/>
      <c r="O9" s="22"/>
      <c r="P9" s="22"/>
      <c r="Q9" s="22"/>
      <c r="R9" s="22"/>
      <c r="S9" s="22"/>
    </row>
    <row r="10" spans="1:23" ht="38.700000000000003" thickBot="1" x14ac:dyDescent="0.6">
      <c r="A10" s="22"/>
      <c r="B10" s="24"/>
      <c r="C10" s="129"/>
      <c r="D10" s="24"/>
      <c r="E10" s="193"/>
      <c r="F10" s="193"/>
      <c r="G10" s="193"/>
      <c r="H10" s="193"/>
      <c r="I10" s="193"/>
      <c r="J10" s="194"/>
      <c r="K10" s="219"/>
      <c r="L10" s="233"/>
      <c r="M10" s="220"/>
      <c r="N10" s="74"/>
      <c r="O10" s="22"/>
      <c r="P10" s="22"/>
      <c r="Q10" s="22"/>
      <c r="R10" s="22"/>
      <c r="S10" s="22"/>
    </row>
    <row r="11" spans="1:23" ht="61.5" hidden="1" thickBot="1" x14ac:dyDescent="0.6">
      <c r="A11" s="22"/>
      <c r="B11" s="24"/>
      <c r="D11" s="24"/>
      <c r="E11" s="69"/>
      <c r="F11" s="69"/>
      <c r="G11" s="69"/>
      <c r="H11" s="69" t="s">
        <v>444</v>
      </c>
      <c r="I11" s="69"/>
      <c r="J11" s="42"/>
      <c r="K11" s="254"/>
      <c r="L11" s="255"/>
      <c r="M11" s="256"/>
      <c r="N11" s="74"/>
      <c r="O11" s="22"/>
      <c r="P11" s="22"/>
      <c r="Q11" s="22"/>
      <c r="R11" s="22"/>
      <c r="S11" s="22"/>
    </row>
    <row r="12" spans="1:23" ht="61.5" hidden="1" thickBot="1" x14ac:dyDescent="0.6">
      <c r="A12" s="22"/>
      <c r="B12" s="24"/>
      <c r="D12" s="24"/>
      <c r="E12" s="69"/>
      <c r="F12" s="69"/>
      <c r="G12" s="69"/>
      <c r="H12" s="69" t="s">
        <v>445</v>
      </c>
      <c r="I12" s="69"/>
      <c r="J12" s="42"/>
      <c r="K12" s="257">
        <f>K9+K11</f>
        <v>0</v>
      </c>
      <c r="L12" s="258"/>
      <c r="M12" s="259"/>
      <c r="N12" s="74"/>
      <c r="O12" s="22"/>
      <c r="P12" s="22"/>
      <c r="Q12" s="22"/>
      <c r="R12" s="22"/>
      <c r="S12" s="22"/>
    </row>
    <row r="13" spans="1:23" ht="40" customHeight="1" x14ac:dyDescent="0.55000000000000004">
      <c r="A13" s="22"/>
      <c r="B13" s="24"/>
      <c r="D13" s="24"/>
      <c r="E13" s="37"/>
      <c r="F13" s="24"/>
      <c r="G13" s="24"/>
      <c r="H13" s="24"/>
      <c r="I13" s="24"/>
      <c r="J13" s="96" t="s">
        <v>446</v>
      </c>
      <c r="K13" s="24"/>
      <c r="L13" s="22"/>
      <c r="M13" s="22"/>
      <c r="N13" s="22"/>
      <c r="O13" s="25"/>
      <c r="P13" s="22"/>
      <c r="Q13" s="22"/>
      <c r="R13" s="22"/>
      <c r="S13" s="22"/>
    </row>
    <row r="14" spans="1:23" ht="50.1" customHeight="1" thickBot="1" x14ac:dyDescent="0.6">
      <c r="B14" s="23"/>
      <c r="C14" s="68"/>
      <c r="D14" s="23"/>
      <c r="E14" s="192" t="s">
        <v>447</v>
      </c>
      <c r="F14" s="192"/>
      <c r="G14" s="192"/>
      <c r="H14" s="192"/>
      <c r="I14" s="22"/>
      <c r="J14" s="96"/>
      <c r="K14" s="22"/>
      <c r="L14" s="25"/>
      <c r="M14" s="22"/>
      <c r="N14" s="22"/>
      <c r="O14" s="25"/>
      <c r="P14" s="22"/>
      <c r="Q14" s="22"/>
      <c r="R14" s="22"/>
      <c r="S14" s="22"/>
    </row>
    <row r="15" spans="1:23" ht="50.1" customHeight="1" x14ac:dyDescent="0.55000000000000004">
      <c r="A15" s="22"/>
      <c r="B15" s="22"/>
      <c r="C15" s="129">
        <v>2</v>
      </c>
      <c r="D15" s="22"/>
      <c r="E15" s="225" t="s">
        <v>448</v>
      </c>
      <c r="F15" s="225"/>
      <c r="G15" s="225"/>
      <c r="H15" s="225"/>
      <c r="I15" s="72"/>
      <c r="J15" s="194">
        <v>2</v>
      </c>
      <c r="K15" s="217"/>
      <c r="L15" s="232"/>
      <c r="M15" s="218"/>
      <c r="N15" s="74"/>
      <c r="O15" s="25"/>
      <c r="P15" s="22"/>
      <c r="Q15" s="22"/>
      <c r="R15" s="22"/>
      <c r="S15" s="22"/>
    </row>
    <row r="16" spans="1:23" ht="50.1" customHeight="1" thickBot="1" x14ac:dyDescent="0.6">
      <c r="A16" s="22"/>
      <c r="B16" s="22"/>
      <c r="C16" s="129"/>
      <c r="D16" s="22"/>
      <c r="E16" s="225"/>
      <c r="F16" s="225"/>
      <c r="G16" s="225"/>
      <c r="H16" s="225"/>
      <c r="I16" s="72"/>
      <c r="J16" s="194"/>
      <c r="K16" s="219"/>
      <c r="L16" s="233"/>
      <c r="M16" s="220"/>
      <c r="N16" s="74"/>
      <c r="O16" s="25"/>
      <c r="P16" s="22"/>
      <c r="Q16" s="22"/>
      <c r="R16" s="22"/>
      <c r="S16" s="22"/>
    </row>
    <row r="17" spans="1:19" ht="50.1" customHeight="1" x14ac:dyDescent="0.55000000000000004">
      <c r="A17" s="22"/>
      <c r="B17" s="22"/>
      <c r="C17" s="129">
        <v>3</v>
      </c>
      <c r="D17" s="22"/>
      <c r="E17" s="195" t="s">
        <v>449</v>
      </c>
      <c r="F17" s="195"/>
      <c r="G17" s="195"/>
      <c r="H17" s="195"/>
      <c r="I17" s="195"/>
      <c r="J17" s="194">
        <v>3</v>
      </c>
      <c r="K17" s="221">
        <f>'Page 1'!B68+'Page 1'!K68</f>
        <v>0</v>
      </c>
      <c r="L17" s="234"/>
      <c r="M17" s="222"/>
      <c r="N17" s="74"/>
      <c r="O17" s="22"/>
      <c r="P17" s="22"/>
      <c r="Q17" s="22"/>
      <c r="R17" s="22"/>
      <c r="S17" s="22"/>
    </row>
    <row r="18" spans="1:19" ht="50.1" customHeight="1" thickBot="1" x14ac:dyDescent="0.6">
      <c r="A18" s="22"/>
      <c r="B18" s="22"/>
      <c r="C18" s="129"/>
      <c r="D18" s="22"/>
      <c r="E18" s="195"/>
      <c r="F18" s="195"/>
      <c r="G18" s="195"/>
      <c r="H18" s="195"/>
      <c r="I18" s="195"/>
      <c r="J18" s="194"/>
      <c r="K18" s="223"/>
      <c r="L18" s="235"/>
      <c r="M18" s="224"/>
      <c r="N18" s="74"/>
      <c r="O18" s="22"/>
      <c r="P18" s="22"/>
      <c r="Q18" s="22"/>
      <c r="R18" s="22"/>
      <c r="S18" s="22"/>
    </row>
    <row r="19" spans="1:19" ht="50.1" customHeight="1" x14ac:dyDescent="0.55000000000000004">
      <c r="A19" s="22"/>
      <c r="B19" s="22"/>
      <c r="C19" s="129">
        <v>4</v>
      </c>
      <c r="E19" s="196" t="s">
        <v>450</v>
      </c>
      <c r="F19" s="196"/>
      <c r="G19" s="196"/>
      <c r="H19" s="196"/>
      <c r="I19" s="196"/>
      <c r="J19" s="194">
        <v>4</v>
      </c>
      <c r="K19" s="217"/>
      <c r="L19" s="232"/>
      <c r="M19" s="218"/>
      <c r="N19" s="75"/>
      <c r="O19" s="22"/>
      <c r="P19" s="22"/>
      <c r="Q19" s="22"/>
      <c r="R19" s="22"/>
      <c r="S19" s="22"/>
    </row>
    <row r="20" spans="1:19" ht="50.1" customHeight="1" thickBot="1" x14ac:dyDescent="0.6">
      <c r="A20" s="22"/>
      <c r="B20" s="22"/>
      <c r="C20" s="129"/>
      <c r="E20" s="196"/>
      <c r="F20" s="196"/>
      <c r="G20" s="196"/>
      <c r="H20" s="196"/>
      <c r="I20" s="196"/>
      <c r="J20" s="194"/>
      <c r="K20" s="219"/>
      <c r="L20" s="233"/>
      <c r="M20" s="220"/>
      <c r="N20" s="75"/>
      <c r="O20" s="22"/>
      <c r="P20" s="22"/>
      <c r="Q20" s="22"/>
      <c r="R20" s="22"/>
      <c r="S20" s="22"/>
    </row>
    <row r="21" spans="1:19" ht="40" customHeight="1" thickBot="1" x14ac:dyDescent="0.6">
      <c r="A21" s="22"/>
      <c r="B21" s="22"/>
      <c r="D21" s="22"/>
      <c r="F21" s="239"/>
      <c r="G21" s="239"/>
      <c r="H21" s="239"/>
      <c r="I21" s="239"/>
      <c r="J21" s="26"/>
      <c r="K21" s="26"/>
      <c r="L21" s="26"/>
      <c r="M21" s="43"/>
      <c r="N21" s="43" t="s">
        <v>451</v>
      </c>
      <c r="O21" s="22"/>
      <c r="P21" s="22"/>
      <c r="Q21" s="25"/>
      <c r="R21" s="22"/>
      <c r="S21" s="22"/>
    </row>
    <row r="22" spans="1:19" ht="50.1" customHeight="1" x14ac:dyDescent="0.55000000000000004">
      <c r="A22" s="22"/>
      <c r="B22" s="22"/>
      <c r="C22" s="129">
        <v>5</v>
      </c>
      <c r="D22" s="22"/>
      <c r="E22" s="193" t="s">
        <v>452</v>
      </c>
      <c r="F22" s="193"/>
      <c r="G22" s="193"/>
      <c r="H22" s="193"/>
      <c r="I22" s="193"/>
      <c r="J22" s="193"/>
      <c r="K22" s="22"/>
      <c r="L22" s="22"/>
      <c r="M22" s="194"/>
      <c r="N22" s="194">
        <v>5</v>
      </c>
      <c r="O22" s="221">
        <f>SUM(K12+K15+K17+K19)</f>
        <v>0</v>
      </c>
      <c r="P22" s="222"/>
      <c r="Q22" s="25"/>
      <c r="R22" s="22"/>
      <c r="S22" s="22"/>
    </row>
    <row r="23" spans="1:19" ht="50.1" customHeight="1" thickBot="1" x14ac:dyDescent="0.6">
      <c r="A23" s="22"/>
      <c r="B23" s="22"/>
      <c r="C23" s="129"/>
      <c r="D23" s="22"/>
      <c r="E23" s="193"/>
      <c r="F23" s="193"/>
      <c r="G23" s="193"/>
      <c r="H23" s="193"/>
      <c r="I23" s="193"/>
      <c r="J23" s="193"/>
      <c r="K23" s="22"/>
      <c r="L23" s="22"/>
      <c r="M23" s="194"/>
      <c r="N23" s="194"/>
      <c r="O23" s="223"/>
      <c r="P23" s="224"/>
      <c r="Q23" s="25"/>
      <c r="R23" s="22"/>
      <c r="S23" s="22"/>
    </row>
    <row r="24" spans="1:19" ht="40" customHeight="1" x14ac:dyDescent="0.55000000000000004">
      <c r="A24" s="22"/>
      <c r="B24" s="22"/>
      <c r="D24" s="22"/>
      <c r="F24" s="22"/>
      <c r="G24" s="22"/>
      <c r="H24" s="22"/>
      <c r="I24" s="22"/>
      <c r="J24" s="22"/>
      <c r="K24" s="22"/>
      <c r="L24" s="22"/>
      <c r="M24" s="22"/>
      <c r="N24" s="22"/>
      <c r="O24" s="27"/>
      <c r="P24" s="22"/>
      <c r="Q24" s="22"/>
      <c r="R24" s="22"/>
      <c r="S24" s="22"/>
    </row>
    <row r="25" spans="1:19" ht="40" customHeight="1" x14ac:dyDescent="0.55000000000000004">
      <c r="A25" s="22"/>
      <c r="B25" s="22"/>
      <c r="D25" s="22"/>
      <c r="F25" s="22"/>
      <c r="G25" s="22"/>
      <c r="H25" s="22"/>
      <c r="I25" s="22"/>
      <c r="J25" s="22"/>
      <c r="K25" s="22"/>
      <c r="L25" s="22"/>
      <c r="M25" s="22"/>
      <c r="N25" s="22"/>
      <c r="O25" s="27"/>
      <c r="P25" s="22"/>
      <c r="Q25" s="22"/>
      <c r="R25" s="22"/>
      <c r="S25" s="22"/>
    </row>
    <row r="26" spans="1:19" ht="40" customHeight="1" x14ac:dyDescent="0.55000000000000004">
      <c r="A26" s="22"/>
      <c r="B26" s="22"/>
      <c r="D26" s="22"/>
      <c r="F26" s="22"/>
      <c r="G26" s="22"/>
      <c r="H26" s="22"/>
      <c r="I26" s="22"/>
      <c r="J26" s="22"/>
      <c r="K26" s="22"/>
      <c r="L26" s="22"/>
      <c r="M26" s="22"/>
      <c r="N26" s="22"/>
      <c r="O26" s="25"/>
      <c r="P26" s="22"/>
      <c r="Q26" s="25"/>
      <c r="R26" s="22"/>
      <c r="S26" s="22"/>
    </row>
    <row r="27" spans="1:19" ht="40" customHeight="1" thickBot="1" x14ac:dyDescent="0.6">
      <c r="A27" s="22"/>
      <c r="D27" s="22"/>
      <c r="E27" s="192" t="s">
        <v>453</v>
      </c>
      <c r="F27" s="192"/>
      <c r="G27" s="192"/>
      <c r="H27" s="192"/>
      <c r="I27" s="22"/>
      <c r="J27" s="43"/>
      <c r="K27" s="22"/>
      <c r="L27" s="22"/>
      <c r="M27" s="22"/>
      <c r="N27" s="22"/>
      <c r="O27" s="25"/>
      <c r="P27" s="22"/>
      <c r="Q27" s="25"/>
      <c r="R27" s="22"/>
      <c r="S27" s="22"/>
    </row>
    <row r="28" spans="1:19" ht="40" customHeight="1" x14ac:dyDescent="0.55000000000000004">
      <c r="A28" s="22"/>
      <c r="B28" s="22"/>
      <c r="C28" s="129">
        <v>6</v>
      </c>
      <c r="D28" s="22"/>
      <c r="E28" s="195" t="s">
        <v>454</v>
      </c>
      <c r="F28" s="195"/>
      <c r="G28" s="195"/>
      <c r="H28" s="195"/>
      <c r="I28" s="195"/>
      <c r="J28" s="42">
        <v>6</v>
      </c>
      <c r="K28" s="217"/>
      <c r="L28" s="232"/>
      <c r="M28" s="218"/>
      <c r="N28" s="75"/>
      <c r="O28" s="22"/>
      <c r="P28" s="22"/>
      <c r="Q28" s="22"/>
      <c r="R28" s="22"/>
      <c r="S28" s="22"/>
    </row>
    <row r="29" spans="1:19" ht="40" customHeight="1" thickBot="1" x14ac:dyDescent="0.6">
      <c r="A29" s="22"/>
      <c r="B29" s="22"/>
      <c r="C29" s="129"/>
      <c r="D29" s="22"/>
      <c r="E29" s="195"/>
      <c r="F29" s="195"/>
      <c r="G29" s="195"/>
      <c r="H29" s="195"/>
      <c r="I29" s="195"/>
      <c r="J29" s="42"/>
      <c r="K29" s="219"/>
      <c r="L29" s="233"/>
      <c r="M29" s="220"/>
      <c r="N29" s="75"/>
      <c r="O29" s="22"/>
      <c r="P29" s="22"/>
      <c r="Q29" s="22"/>
      <c r="R29" s="22"/>
      <c r="S29" s="22"/>
    </row>
    <row r="30" spans="1:19" ht="40" customHeight="1" x14ac:dyDescent="0.55000000000000004">
      <c r="A30" s="22"/>
      <c r="B30" s="22"/>
      <c r="C30" s="129">
        <v>7</v>
      </c>
      <c r="D30" s="22"/>
      <c r="E30" s="195" t="s">
        <v>455</v>
      </c>
      <c r="F30" s="195"/>
      <c r="G30" s="195"/>
      <c r="H30" s="195"/>
      <c r="I30" s="195"/>
      <c r="J30" s="42">
        <v>7</v>
      </c>
      <c r="K30" s="217"/>
      <c r="L30" s="232"/>
      <c r="M30" s="218"/>
      <c r="N30" s="75"/>
      <c r="O30" s="22"/>
      <c r="P30" s="22"/>
      <c r="Q30" s="22"/>
      <c r="R30" s="22"/>
      <c r="S30" s="22"/>
    </row>
    <row r="31" spans="1:19" ht="40" customHeight="1" thickBot="1" x14ac:dyDescent="0.6">
      <c r="A31" s="22"/>
      <c r="B31" s="22"/>
      <c r="C31" s="129"/>
      <c r="D31" s="22"/>
      <c r="E31" s="195"/>
      <c r="F31" s="195"/>
      <c r="G31" s="195"/>
      <c r="H31" s="195"/>
      <c r="I31" s="195"/>
      <c r="J31" s="42"/>
      <c r="K31" s="219"/>
      <c r="L31" s="233"/>
      <c r="M31" s="220"/>
      <c r="N31" s="75"/>
      <c r="O31" s="22"/>
      <c r="P31" s="22"/>
      <c r="Q31" s="22"/>
      <c r="R31" s="22"/>
      <c r="S31" s="22"/>
    </row>
    <row r="32" spans="1:19" ht="40" customHeight="1" thickBot="1" x14ac:dyDescent="0.6">
      <c r="A32" s="22"/>
      <c r="B32" s="22"/>
      <c r="D32" s="22"/>
      <c r="F32" s="239"/>
      <c r="G32" s="239"/>
      <c r="H32" s="239"/>
      <c r="I32" s="239"/>
      <c r="J32" s="29"/>
      <c r="K32" s="29"/>
      <c r="L32" s="29"/>
      <c r="M32" s="43"/>
      <c r="N32" s="43" t="s">
        <v>22</v>
      </c>
      <c r="O32" s="22"/>
      <c r="P32" s="22"/>
      <c r="Q32" s="25"/>
      <c r="R32" s="22"/>
      <c r="S32" s="22"/>
    </row>
    <row r="33" spans="1:19" ht="40" customHeight="1" x14ac:dyDescent="0.55000000000000004">
      <c r="A33" s="22"/>
      <c r="B33" s="22"/>
      <c r="C33" s="129">
        <v>8</v>
      </c>
      <c r="D33" s="22"/>
      <c r="E33" s="193" t="s">
        <v>456</v>
      </c>
      <c r="F33" s="193"/>
      <c r="G33" s="193"/>
      <c r="H33" s="193"/>
      <c r="I33" s="193"/>
      <c r="J33" s="22"/>
      <c r="K33" s="22"/>
      <c r="L33" s="22"/>
      <c r="M33" s="194"/>
      <c r="N33" s="194">
        <v>8</v>
      </c>
      <c r="O33" s="221">
        <f>+K28+K30</f>
        <v>0</v>
      </c>
      <c r="P33" s="222"/>
      <c r="Q33" s="22"/>
      <c r="R33" s="22"/>
      <c r="S33" s="22"/>
    </row>
    <row r="34" spans="1:19" ht="40" customHeight="1" thickBot="1" x14ac:dyDescent="0.6">
      <c r="A34" s="22"/>
      <c r="B34" s="22"/>
      <c r="C34" s="129"/>
      <c r="D34" s="22"/>
      <c r="E34" s="193"/>
      <c r="F34" s="193"/>
      <c r="G34" s="193"/>
      <c r="H34" s="193"/>
      <c r="I34" s="193"/>
      <c r="J34" s="22"/>
      <c r="K34" s="22"/>
      <c r="L34" s="25"/>
      <c r="M34" s="194"/>
      <c r="N34" s="194"/>
      <c r="O34" s="223"/>
      <c r="P34" s="224"/>
      <c r="Q34" s="22"/>
      <c r="R34" s="22"/>
      <c r="S34" s="22"/>
    </row>
    <row r="35" spans="1:19" ht="40" customHeight="1" x14ac:dyDescent="0.55000000000000004">
      <c r="A35" s="22"/>
      <c r="B35" s="22"/>
      <c r="D35" s="22"/>
      <c r="F35" s="30"/>
      <c r="G35" s="22"/>
      <c r="H35" s="22"/>
      <c r="I35" s="22"/>
      <c r="J35" s="22"/>
      <c r="K35" s="22"/>
      <c r="L35" s="25"/>
      <c r="M35" s="22"/>
      <c r="N35" s="22"/>
      <c r="O35" s="25"/>
      <c r="P35" s="22"/>
      <c r="Q35" s="22"/>
      <c r="R35" s="22"/>
      <c r="S35" s="22"/>
    </row>
    <row r="36" spans="1:19" ht="40" customHeight="1" thickBot="1" x14ac:dyDescent="0.6">
      <c r="A36" s="22"/>
      <c r="D36" s="22"/>
      <c r="E36" s="241" t="s">
        <v>457</v>
      </c>
      <c r="F36" s="241"/>
      <c r="G36" s="241"/>
      <c r="H36" s="241"/>
      <c r="I36" s="241"/>
      <c r="J36" s="43"/>
      <c r="K36" s="22"/>
      <c r="L36" s="25"/>
      <c r="M36" s="22"/>
      <c r="N36" s="22"/>
      <c r="O36" s="25"/>
      <c r="P36" s="22"/>
      <c r="Q36" s="22"/>
      <c r="R36" s="22"/>
      <c r="S36" s="22"/>
    </row>
    <row r="37" spans="1:19" ht="40" customHeight="1" x14ac:dyDescent="0.55000000000000004">
      <c r="A37" s="22"/>
      <c r="B37" s="22"/>
      <c r="C37" s="129">
        <v>9</v>
      </c>
      <c r="D37" s="22"/>
      <c r="E37" s="197" t="s">
        <v>458</v>
      </c>
      <c r="F37" s="197"/>
      <c r="G37" s="197"/>
      <c r="H37" s="197"/>
      <c r="I37" s="197"/>
      <c r="J37" s="194">
        <v>9</v>
      </c>
      <c r="K37" s="221">
        <f>'Page 1'!A68+'Page 1'!I68</f>
        <v>0</v>
      </c>
      <c r="L37" s="234"/>
      <c r="M37" s="222"/>
      <c r="N37" s="74"/>
      <c r="O37" s="22"/>
      <c r="P37" s="22"/>
      <c r="Q37" s="22"/>
      <c r="R37" s="22"/>
      <c r="S37" s="22"/>
    </row>
    <row r="38" spans="1:19" ht="40" customHeight="1" thickBot="1" x14ac:dyDescent="0.6">
      <c r="A38" s="22"/>
      <c r="B38" s="22"/>
      <c r="C38" s="129"/>
      <c r="D38" s="22"/>
      <c r="E38" s="197"/>
      <c r="F38" s="197"/>
      <c r="G38" s="197"/>
      <c r="H38" s="197"/>
      <c r="I38" s="197"/>
      <c r="J38" s="194"/>
      <c r="K38" s="223"/>
      <c r="L38" s="235"/>
      <c r="M38" s="224"/>
      <c r="N38" s="74"/>
      <c r="O38" s="22"/>
      <c r="P38" s="22"/>
      <c r="Q38" s="22"/>
      <c r="R38" s="22"/>
      <c r="S38" s="22"/>
    </row>
    <row r="39" spans="1:19" ht="40" customHeight="1" x14ac:dyDescent="0.55000000000000004">
      <c r="A39" s="22"/>
      <c r="B39" s="22"/>
      <c r="C39" s="129">
        <v>10</v>
      </c>
      <c r="D39" s="22"/>
      <c r="E39" s="196" t="s">
        <v>459</v>
      </c>
      <c r="F39" s="196"/>
      <c r="G39" s="196"/>
      <c r="H39" s="196"/>
      <c r="I39" s="196"/>
      <c r="J39" s="194">
        <v>10</v>
      </c>
      <c r="K39" s="217"/>
      <c r="L39" s="232"/>
      <c r="M39" s="218"/>
      <c r="N39" s="75"/>
      <c r="O39" s="22"/>
      <c r="P39" s="22"/>
      <c r="Q39" s="22"/>
      <c r="R39" s="22"/>
      <c r="S39" s="22"/>
    </row>
    <row r="40" spans="1:19" ht="40" customHeight="1" thickBot="1" x14ac:dyDescent="0.6">
      <c r="A40" s="22"/>
      <c r="B40" s="22"/>
      <c r="C40" s="129"/>
      <c r="D40" s="22"/>
      <c r="E40" s="196"/>
      <c r="F40" s="196"/>
      <c r="G40" s="196"/>
      <c r="H40" s="196"/>
      <c r="I40" s="196"/>
      <c r="J40" s="194"/>
      <c r="K40" s="219"/>
      <c r="L40" s="233"/>
      <c r="M40" s="220"/>
      <c r="N40" s="75"/>
      <c r="O40" s="22"/>
      <c r="P40" s="22"/>
      <c r="Q40" s="22"/>
      <c r="R40" s="22"/>
      <c r="S40" s="22"/>
    </row>
    <row r="41" spans="1:19" ht="40" customHeight="1" thickBot="1" x14ac:dyDescent="0.6">
      <c r="A41" s="22"/>
      <c r="B41" s="22"/>
      <c r="D41" s="22"/>
      <c r="E41" s="42"/>
      <c r="F41" s="22"/>
      <c r="G41" s="22"/>
      <c r="H41" s="22"/>
      <c r="I41" s="22"/>
      <c r="J41" s="22"/>
      <c r="K41" s="22"/>
      <c r="L41" s="25"/>
      <c r="M41" s="43"/>
      <c r="N41" s="43" t="s">
        <v>446</v>
      </c>
      <c r="O41" s="22"/>
      <c r="P41" s="22"/>
      <c r="Q41" s="22"/>
      <c r="R41" s="22"/>
      <c r="S41" s="22"/>
    </row>
    <row r="42" spans="1:19" ht="40" customHeight="1" x14ac:dyDescent="0.55000000000000004">
      <c r="A42" s="22"/>
      <c r="B42" s="22"/>
      <c r="C42" s="129">
        <v>11</v>
      </c>
      <c r="D42" s="22"/>
      <c r="E42" s="193" t="s">
        <v>460</v>
      </c>
      <c r="F42" s="193"/>
      <c r="G42" s="193"/>
      <c r="H42" s="193"/>
      <c r="I42" s="193"/>
      <c r="J42" s="193"/>
      <c r="K42" s="22"/>
      <c r="L42" s="25"/>
      <c r="M42" s="194"/>
      <c r="N42" s="194">
        <v>11</v>
      </c>
      <c r="O42" s="221">
        <f>+K37+K39</f>
        <v>0</v>
      </c>
      <c r="P42" s="222"/>
      <c r="Q42" s="22"/>
      <c r="R42" s="22"/>
      <c r="S42" s="22"/>
    </row>
    <row r="43" spans="1:19" ht="40" customHeight="1" thickBot="1" x14ac:dyDescent="0.6">
      <c r="A43" s="22"/>
      <c r="B43" s="22"/>
      <c r="C43" s="129"/>
      <c r="D43" s="22"/>
      <c r="E43" s="193"/>
      <c r="F43" s="193"/>
      <c r="G43" s="193"/>
      <c r="H43" s="193"/>
      <c r="I43" s="193"/>
      <c r="J43" s="193"/>
      <c r="K43" s="22"/>
      <c r="L43" s="25"/>
      <c r="M43" s="194"/>
      <c r="N43" s="194"/>
      <c r="O43" s="223"/>
      <c r="P43" s="224"/>
      <c r="Q43" s="27"/>
      <c r="R43" s="22"/>
      <c r="S43" s="67" t="s">
        <v>461</v>
      </c>
    </row>
    <row r="44" spans="1:19" ht="40" customHeight="1" thickBot="1" x14ac:dyDescent="0.6">
      <c r="A44" s="22"/>
      <c r="B44" s="22"/>
      <c r="D44" s="22"/>
      <c r="F44" s="22"/>
      <c r="G44" s="22"/>
      <c r="H44" s="22"/>
      <c r="I44" s="22"/>
      <c r="J44" s="22"/>
      <c r="K44" s="22"/>
      <c r="L44" s="25"/>
      <c r="M44" s="36"/>
      <c r="N44" s="36"/>
      <c r="O44" s="25"/>
      <c r="P44" s="22"/>
      <c r="Q44" s="27"/>
      <c r="R44" s="22"/>
      <c r="S44" s="67" t="s">
        <v>462</v>
      </c>
    </row>
    <row r="45" spans="1:19" ht="40" customHeight="1" x14ac:dyDescent="0.55000000000000004">
      <c r="A45" s="22"/>
      <c r="B45" s="22"/>
      <c r="D45" s="22"/>
      <c r="F45" s="22"/>
      <c r="G45" s="22"/>
      <c r="H45" s="22"/>
      <c r="I45" s="22"/>
      <c r="J45" s="22"/>
      <c r="K45" s="22"/>
      <c r="L45" s="25"/>
      <c r="M45" s="36"/>
      <c r="N45" s="36"/>
      <c r="O45" s="25"/>
      <c r="P45" s="22"/>
      <c r="Q45" s="27"/>
      <c r="R45" s="22"/>
      <c r="S45" s="251"/>
    </row>
    <row r="46" spans="1:19" ht="40" customHeight="1" thickBot="1" x14ac:dyDescent="0.6">
      <c r="A46" s="22"/>
      <c r="B46" s="22"/>
      <c r="D46" s="22"/>
      <c r="F46" s="22"/>
      <c r="G46" s="22"/>
      <c r="H46" s="22"/>
      <c r="I46" s="22"/>
      <c r="J46" s="22"/>
      <c r="K46" s="22"/>
      <c r="L46" s="25"/>
      <c r="M46" s="43"/>
      <c r="N46" s="43" t="s">
        <v>451</v>
      </c>
      <c r="O46" s="25"/>
      <c r="P46" s="22"/>
      <c r="Q46" s="22"/>
      <c r="R46" s="22"/>
      <c r="S46" s="252"/>
    </row>
    <row r="47" spans="1:19" ht="40" customHeight="1" x14ac:dyDescent="0.55000000000000004">
      <c r="A47" s="22"/>
      <c r="B47" s="22"/>
      <c r="C47" s="129">
        <v>12</v>
      </c>
      <c r="D47" s="22"/>
      <c r="E47" s="198" t="s">
        <v>463</v>
      </c>
      <c r="F47" s="198"/>
      <c r="G47" s="198"/>
      <c r="H47" s="198"/>
      <c r="I47" s="198"/>
      <c r="J47" s="198"/>
      <c r="K47" s="198"/>
      <c r="L47" s="198"/>
      <c r="M47" s="194"/>
      <c r="N47" s="194">
        <v>12</v>
      </c>
      <c r="O47" s="209">
        <f>O22-O33+O42</f>
        <v>0</v>
      </c>
      <c r="P47" s="210"/>
      <c r="Q47" s="22"/>
      <c r="R47" s="22"/>
      <c r="S47" s="252"/>
    </row>
    <row r="48" spans="1:19" ht="40" customHeight="1" thickBot="1" x14ac:dyDescent="0.6">
      <c r="A48" s="22"/>
      <c r="B48" s="22"/>
      <c r="C48" s="129"/>
      <c r="D48" s="22"/>
      <c r="E48" s="198"/>
      <c r="F48" s="198"/>
      <c r="G48" s="198"/>
      <c r="H48" s="198"/>
      <c r="I48" s="198"/>
      <c r="J48" s="198"/>
      <c r="K48" s="198"/>
      <c r="L48" s="198"/>
      <c r="M48" s="194"/>
      <c r="N48" s="194"/>
      <c r="O48" s="211"/>
      <c r="P48" s="212"/>
      <c r="Q48" s="22"/>
      <c r="R48" s="22"/>
      <c r="S48" s="252"/>
    </row>
    <row r="49" spans="1:19" ht="50.1" customHeight="1" x14ac:dyDescent="0.55000000000000004">
      <c r="A49" s="22"/>
      <c r="B49" s="22"/>
      <c r="C49" s="129">
        <v>13</v>
      </c>
      <c r="D49" s="22"/>
      <c r="E49" s="195" t="s">
        <v>499</v>
      </c>
      <c r="F49" s="195"/>
      <c r="G49" s="195"/>
      <c r="H49" s="195"/>
      <c r="I49" s="195"/>
      <c r="J49" s="203"/>
      <c r="K49" s="199"/>
      <c r="L49" s="200"/>
      <c r="M49"/>
      <c r="N49" s="25"/>
      <c r="O49" s="25"/>
      <c r="P49" s="194">
        <v>13</v>
      </c>
      <c r="Q49" s="213">
        <f>+IF((O47-O42)&gt;K49,+O47-O42-K49,0) + O42</f>
        <v>0</v>
      </c>
      <c r="R49" s="214"/>
      <c r="S49" s="252"/>
    </row>
    <row r="50" spans="1:19" ht="50.1" customHeight="1" thickBot="1" x14ac:dyDescent="0.6">
      <c r="A50" s="22"/>
      <c r="B50" s="22"/>
      <c r="C50" s="129"/>
      <c r="D50" s="22"/>
      <c r="E50" s="195"/>
      <c r="F50" s="195"/>
      <c r="G50" s="195"/>
      <c r="H50" s="195"/>
      <c r="I50" s="195"/>
      <c r="J50" s="203"/>
      <c r="K50" s="201"/>
      <c r="L50" s="202"/>
      <c r="M50" s="25"/>
      <c r="N50" s="25"/>
      <c r="O50" s="25"/>
      <c r="P50" s="194"/>
      <c r="Q50" s="215"/>
      <c r="R50" s="216"/>
      <c r="S50" s="252"/>
    </row>
    <row r="51" spans="1:19" ht="40" customHeight="1" x14ac:dyDescent="0.55000000000000004">
      <c r="A51" s="22"/>
      <c r="B51" s="22"/>
      <c r="C51" s="129">
        <v>14</v>
      </c>
      <c r="D51" s="22"/>
      <c r="E51" s="195" t="s">
        <v>464</v>
      </c>
      <c r="F51" s="195"/>
      <c r="G51" s="195"/>
      <c r="H51" s="195"/>
      <c r="I51" s="195"/>
      <c r="J51" s="195"/>
      <c r="K51" s="195"/>
      <c r="L51" s="25"/>
      <c r="M51" s="25"/>
      <c r="N51" s="25"/>
      <c r="O51" s="25"/>
      <c r="P51" s="194">
        <v>14</v>
      </c>
      <c r="Q51" s="217"/>
      <c r="R51" s="218"/>
      <c r="S51" s="252"/>
    </row>
    <row r="52" spans="1:19" ht="40" customHeight="1" thickBot="1" x14ac:dyDescent="0.6">
      <c r="A52" s="22"/>
      <c r="B52" s="22"/>
      <c r="C52" s="129"/>
      <c r="D52" s="22"/>
      <c r="E52" s="195"/>
      <c r="F52" s="195"/>
      <c r="G52" s="195"/>
      <c r="H52" s="195"/>
      <c r="I52" s="195"/>
      <c r="J52" s="195"/>
      <c r="K52" s="195"/>
      <c r="L52" s="25"/>
      <c r="M52" s="25"/>
      <c r="N52" s="25"/>
      <c r="O52" s="25"/>
      <c r="P52" s="194"/>
      <c r="Q52" s="219"/>
      <c r="R52" s="220"/>
      <c r="S52" s="252"/>
    </row>
    <row r="53" spans="1:19" ht="40" customHeight="1" x14ac:dyDescent="0.55000000000000004">
      <c r="A53" s="22"/>
      <c r="B53" s="22"/>
      <c r="C53" s="129">
        <v>15</v>
      </c>
      <c r="D53" s="22"/>
      <c r="E53" s="204" t="s">
        <v>465</v>
      </c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194">
        <v>15</v>
      </c>
      <c r="Q53" s="221">
        <f>Q49+Q51</f>
        <v>0</v>
      </c>
      <c r="R53" s="222"/>
      <c r="S53" s="252"/>
    </row>
    <row r="54" spans="1:19" ht="40" customHeight="1" thickBot="1" x14ac:dyDescent="0.6">
      <c r="A54" s="22"/>
      <c r="B54" s="22"/>
      <c r="C54" s="129"/>
      <c r="D54" s="22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194"/>
      <c r="Q54" s="223"/>
      <c r="R54" s="224"/>
      <c r="S54" s="253"/>
    </row>
    <row r="55" spans="1:19" ht="40" customHeight="1" thickBot="1" x14ac:dyDescent="0.6">
      <c r="A55" s="22"/>
      <c r="B55" s="22"/>
      <c r="D55" s="22"/>
      <c r="F55" s="31"/>
      <c r="G55" s="22"/>
      <c r="H55" s="22"/>
      <c r="I55" s="22"/>
      <c r="J55" s="22"/>
      <c r="K55" s="22"/>
      <c r="L55" s="25"/>
      <c r="M55" s="22"/>
      <c r="N55" s="22"/>
      <c r="O55" s="25"/>
      <c r="P55" s="42"/>
      <c r="Q55" s="22"/>
      <c r="R55" s="22"/>
      <c r="S55" s="251"/>
    </row>
    <row r="56" spans="1:19" ht="40" customHeight="1" thickBot="1" x14ac:dyDescent="0.6">
      <c r="A56" s="22"/>
      <c r="B56" s="22"/>
      <c r="C56" s="129">
        <v>16</v>
      </c>
      <c r="D56" s="22"/>
      <c r="E56" s="193" t="s">
        <v>466</v>
      </c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4">
        <v>16</v>
      </c>
      <c r="Q56" s="205">
        <f>O47-Q53</f>
        <v>0</v>
      </c>
      <c r="R56" s="206"/>
      <c r="S56" s="253"/>
    </row>
    <row r="57" spans="1:19" ht="39.75" customHeight="1" thickBot="1" x14ac:dyDescent="0.6">
      <c r="A57" s="22"/>
      <c r="B57" s="22"/>
      <c r="C57" s="129"/>
      <c r="D57" s="22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4"/>
      <c r="Q57" s="207"/>
      <c r="R57" s="208"/>
      <c r="S57" s="22"/>
    </row>
    <row r="58" spans="1:19" ht="61.5" hidden="1" thickBot="1" x14ac:dyDescent="0.6">
      <c r="A58" s="22"/>
      <c r="B58" s="22"/>
      <c r="D58" s="22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42"/>
      <c r="Q58" s="260">
        <f>K11</f>
        <v>0</v>
      </c>
      <c r="R58" s="261"/>
      <c r="S58" s="22"/>
    </row>
    <row r="59" spans="1:19" ht="61.5" hidden="1" thickBot="1" x14ac:dyDescent="0.6">
      <c r="A59" s="22"/>
      <c r="B59" s="22"/>
      <c r="D59" s="22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42"/>
      <c r="Q59" s="262">
        <f>Q56-Q58</f>
        <v>0</v>
      </c>
      <c r="R59" s="263"/>
      <c r="S59" s="22"/>
    </row>
    <row r="60" spans="1:19" ht="80.099999999999994" customHeight="1" thickBot="1" x14ac:dyDescent="0.6">
      <c r="A60" s="22"/>
      <c r="B60" s="22"/>
      <c r="D60" s="22"/>
      <c r="E60" s="38"/>
      <c r="F60" s="22"/>
      <c r="G60" s="22"/>
      <c r="H60" s="22"/>
      <c r="I60" s="22"/>
      <c r="J60" s="22"/>
      <c r="K60" s="22"/>
      <c r="L60" s="25"/>
      <c r="M60" s="22"/>
      <c r="N60" s="22"/>
      <c r="O60" s="25"/>
      <c r="P60" s="22"/>
      <c r="Q60" s="22"/>
      <c r="R60" s="22"/>
      <c r="S60" s="22"/>
    </row>
    <row r="61" spans="1:19" ht="40" customHeight="1" x14ac:dyDescent="0.55000000000000004">
      <c r="A61" s="22"/>
      <c r="B61" s="22"/>
      <c r="D61" s="22"/>
      <c r="F61" s="22"/>
      <c r="G61" s="22"/>
      <c r="H61" s="22"/>
      <c r="I61" s="22"/>
      <c r="J61" s="22"/>
      <c r="K61" s="22"/>
      <c r="L61" s="22"/>
      <c r="M61" s="25"/>
      <c r="N61" s="25"/>
      <c r="O61" s="22"/>
      <c r="P61" s="236" t="s">
        <v>467</v>
      </c>
      <c r="Q61" s="237"/>
      <c r="R61" s="237"/>
      <c r="S61" s="238"/>
    </row>
    <row r="62" spans="1:19" ht="80.099999999999994" customHeight="1" x14ac:dyDescent="0.55000000000000004">
      <c r="A62" s="22"/>
      <c r="B62" s="22"/>
      <c r="D62" s="22"/>
      <c r="F62" s="22"/>
      <c r="G62" s="22"/>
      <c r="H62" s="22"/>
      <c r="I62" s="22"/>
      <c r="J62" s="22"/>
      <c r="K62" s="22"/>
      <c r="L62" s="22"/>
      <c r="M62" s="25"/>
      <c r="N62" s="25"/>
      <c r="O62" s="22"/>
      <c r="P62" s="264"/>
      <c r="Q62" s="265"/>
      <c r="R62" s="265"/>
      <c r="S62" s="266"/>
    </row>
    <row r="63" spans="1:19" ht="80.099999999999994" customHeight="1" thickBot="1" x14ac:dyDescent="0.6">
      <c r="A63" s="22"/>
      <c r="B63" s="22"/>
      <c r="D63" s="22"/>
      <c r="F63" s="22"/>
      <c r="G63" s="28"/>
      <c r="H63" s="28"/>
      <c r="I63" s="22"/>
      <c r="J63" s="22"/>
      <c r="K63" s="22"/>
      <c r="L63" s="22"/>
      <c r="M63" s="22"/>
      <c r="N63" s="22"/>
      <c r="O63" s="22"/>
      <c r="P63" s="264"/>
      <c r="Q63" s="265"/>
      <c r="R63" s="265"/>
      <c r="S63" s="266"/>
    </row>
    <row r="64" spans="1:19" ht="60" customHeight="1" thickBot="1" x14ac:dyDescent="0.6">
      <c r="A64" s="22"/>
      <c r="B64" s="70" t="s">
        <v>468</v>
      </c>
      <c r="C64" s="70"/>
      <c r="D64" s="73"/>
      <c r="E64" s="73"/>
      <c r="F64" s="73"/>
      <c r="G64" s="73"/>
      <c r="H64" s="73"/>
      <c r="I64" s="248"/>
      <c r="J64" s="249"/>
      <c r="K64" s="249"/>
      <c r="L64" s="250"/>
      <c r="P64" s="267"/>
      <c r="Q64" s="268"/>
      <c r="R64" s="268"/>
      <c r="S64" s="269"/>
    </row>
    <row r="65" spans="1:19" ht="40" customHeight="1" x14ac:dyDescent="0.55000000000000004">
      <c r="A65" s="22"/>
      <c r="B65" s="22"/>
      <c r="D65" s="22"/>
      <c r="F65" s="22"/>
      <c r="G65" s="22"/>
      <c r="H65" s="22"/>
      <c r="I65" s="22"/>
      <c r="J65" s="22"/>
      <c r="K65" s="22"/>
      <c r="L65" s="22"/>
      <c r="M65" s="25"/>
      <c r="N65" s="25"/>
      <c r="O65" s="22"/>
      <c r="P65" s="22"/>
      <c r="Q65" s="22"/>
      <c r="R65" s="22"/>
      <c r="S65" s="66" t="s">
        <v>469</v>
      </c>
    </row>
    <row r="66" spans="1:19" ht="18.600000000000001" customHeight="1" x14ac:dyDescent="0.55000000000000004">
      <c r="B66" s="34"/>
      <c r="D66" s="34"/>
      <c r="E66" s="38"/>
      <c r="F66" s="34"/>
      <c r="G66" s="34"/>
      <c r="H66" s="34"/>
      <c r="I66" s="34"/>
      <c r="J66" s="34"/>
      <c r="K66" s="34"/>
      <c r="L66" s="35"/>
      <c r="M66" s="34"/>
      <c r="N66" s="34"/>
      <c r="O66" s="35"/>
      <c r="P66" s="34"/>
      <c r="Q66" s="34"/>
      <c r="R66" s="34"/>
    </row>
    <row r="67" spans="1:19" ht="18.600000000000001" customHeight="1" x14ac:dyDescent="0.55000000000000004">
      <c r="B67" s="34"/>
      <c r="D67" s="34"/>
      <c r="E67" s="38"/>
      <c r="F67" s="34"/>
      <c r="G67" s="34"/>
      <c r="H67" s="34"/>
      <c r="I67" s="34"/>
      <c r="J67" s="34"/>
      <c r="K67" s="34"/>
      <c r="L67" s="35"/>
      <c r="M67" s="34"/>
      <c r="N67" s="34"/>
      <c r="O67" s="35"/>
      <c r="P67" s="34"/>
      <c r="Q67" s="34"/>
      <c r="R67" s="34"/>
    </row>
  </sheetData>
  <sheetProtection algorithmName="SHA-512" hashValue="UGORYs60rWllpmouyKh0yASc1MsLwackK6sKLkk2QiOgZU8Djx9IAIdXVsr88+DoMx9djI/xFiB+KC6QyaUIZQ==" saltValue="OznWIGdUNyaFHleMvj04Cw==" spinCount="100000" sheet="1" selectLockedCells="1"/>
  <protectedRanges>
    <protectedRange sqref="K9 K15:K16 K19:K20 K28:K31 K39:K40 I49 Q51:Q52 K49:K50" name="FC Entries"/>
    <protectedRange sqref="E32 E28:I31" name="Range1"/>
    <protectedRange sqref="Q49:Q52 K49:K50" name="Box 26"/>
    <protectedRange sqref="C5 Q5" name="Required Information"/>
  </protectedRanges>
  <mergeCells count="86">
    <mergeCell ref="A1:S2"/>
    <mergeCell ref="E36:I36"/>
    <mergeCell ref="E27:H27"/>
    <mergeCell ref="C5:N6"/>
    <mergeCell ref="I64:L64"/>
    <mergeCell ref="S45:S54"/>
    <mergeCell ref="S55:S56"/>
    <mergeCell ref="K11:M11"/>
    <mergeCell ref="K12:M12"/>
    <mergeCell ref="Q58:R58"/>
    <mergeCell ref="Q59:R59"/>
    <mergeCell ref="P62:S64"/>
    <mergeCell ref="N33:N34"/>
    <mergeCell ref="N42:N43"/>
    <mergeCell ref="N47:N48"/>
    <mergeCell ref="Q4:S4"/>
    <mergeCell ref="P61:S61"/>
    <mergeCell ref="F21:I21"/>
    <mergeCell ref="F32:I32"/>
    <mergeCell ref="E19:I20"/>
    <mergeCell ref="O22:P23"/>
    <mergeCell ref="M22:M23"/>
    <mergeCell ref="N22:N23"/>
    <mergeCell ref="K28:M29"/>
    <mergeCell ref="K30:M31"/>
    <mergeCell ref="O33:P34"/>
    <mergeCell ref="K37:M38"/>
    <mergeCell ref="K39:M40"/>
    <mergeCell ref="M33:M34"/>
    <mergeCell ref="J37:J38"/>
    <mergeCell ref="J39:J40"/>
    <mergeCell ref="O42:P43"/>
    <mergeCell ref="Q5:S6"/>
    <mergeCell ref="K9:M10"/>
    <mergeCell ref="K19:M20"/>
    <mergeCell ref="K15:M16"/>
    <mergeCell ref="K17:M18"/>
    <mergeCell ref="C9:C10"/>
    <mergeCell ref="J9:J10"/>
    <mergeCell ref="E15:H16"/>
    <mergeCell ref="C15:C16"/>
    <mergeCell ref="C17:C18"/>
    <mergeCell ref="E9:I10"/>
    <mergeCell ref="E17:I18"/>
    <mergeCell ref="O47:P48"/>
    <mergeCell ref="Q49:R50"/>
    <mergeCell ref="M42:M43"/>
    <mergeCell ref="Q51:R52"/>
    <mergeCell ref="Q53:R54"/>
    <mergeCell ref="Q56:R57"/>
    <mergeCell ref="P56:P57"/>
    <mergeCell ref="P49:P50"/>
    <mergeCell ref="E51:K52"/>
    <mergeCell ref="P51:P52"/>
    <mergeCell ref="C53:C54"/>
    <mergeCell ref="E56:O57"/>
    <mergeCell ref="C56:C57"/>
    <mergeCell ref="E53:O54"/>
    <mergeCell ref="P53:P54"/>
    <mergeCell ref="C51:C52"/>
    <mergeCell ref="C49:C50"/>
    <mergeCell ref="C47:C48"/>
    <mergeCell ref="M47:M48"/>
    <mergeCell ref="E47:L48"/>
    <mergeCell ref="K49:L50"/>
    <mergeCell ref="E49:J50"/>
    <mergeCell ref="C42:C43"/>
    <mergeCell ref="E39:I40"/>
    <mergeCell ref="C39:C40"/>
    <mergeCell ref="C37:C38"/>
    <mergeCell ref="E37:I38"/>
    <mergeCell ref="E42:J43"/>
    <mergeCell ref="C22:C23"/>
    <mergeCell ref="C33:C34"/>
    <mergeCell ref="C30:C31"/>
    <mergeCell ref="C28:C29"/>
    <mergeCell ref="J13:J14"/>
    <mergeCell ref="E14:H14"/>
    <mergeCell ref="E22:J23"/>
    <mergeCell ref="C19:C20"/>
    <mergeCell ref="J15:J16"/>
    <mergeCell ref="J17:J18"/>
    <mergeCell ref="J19:J20"/>
    <mergeCell ref="E33:I34"/>
    <mergeCell ref="E28:I29"/>
    <mergeCell ref="E30:I31"/>
  </mergeCells>
  <dataValidations count="5">
    <dataValidation type="decimal" operator="greaterThanOrEqual" allowBlank="1" showInputMessage="1" showErrorMessage="1" errorTitle="Amount not allowed" error="This cell cannot contain a negative number." sqref="Q51 K49" xr:uid="{DF10B9C3-D837-49C5-98DE-54BC8FEE3DF4}">
      <formula1>0</formula1>
    </dataValidation>
    <dataValidation type="decimal" operator="lessThanOrEqual" allowBlank="1" showInputMessage="1" showErrorMessage="1" errorTitle="Total Exceeds Allowed Amount" error="Figure cannot be greater than $1000." sqref="Q56" xr:uid="{6BBF2597-E987-483F-831B-853BC2A78C92}">
      <formula1>1000</formula1>
    </dataValidation>
    <dataValidation type="decimal" operator="greaterThanOrEqual" allowBlank="1" showInputMessage="1" showErrorMessage="1" errorTitle="Amount Not Allowed" error="This figure cannot be negative." sqref="K9" xr:uid="{FBD4E5E8-DDFF-489C-B212-15C10CD7B0E4}">
      <formula1>0</formula1>
    </dataValidation>
    <dataValidation type="decimal" operator="greaterThanOrEqual" allowBlank="1" showInputMessage="1" showErrorMessage="1" errorTitle="Amount Not Allowed" error="This figure cannot be a negative number." sqref="K30 K19 K15 K28 K39" xr:uid="{4CAC8433-3081-45B6-BF41-2D671831990B}">
      <formula1>0</formula1>
    </dataValidation>
    <dataValidation allowBlank="1" showInputMessage="1" showErrorMessage="1" errorTitle="Invalid Date" error="Please enter a date in the following format: _x000a_MM/DD/YY" sqref="I64" xr:uid="{21097190-2568-465D-89FE-9247E20A127F}"/>
  </dataValidations>
  <pageMargins left="0.5" right="0.5" top="0.25" bottom="0.25" header="0.3" footer="0.3"/>
  <pageSetup scale="2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77C10-E47E-4FAF-BE8F-08969DD9D949}">
  <sheetPr>
    <pageSetUpPr fitToPage="1"/>
  </sheetPr>
  <dimension ref="A1:W67"/>
  <sheetViews>
    <sheetView showGridLines="0" view="pageBreakPreview" zoomScale="40" zoomScaleNormal="30" zoomScaleSheetLayoutView="40" workbookViewId="0">
      <selection sqref="A1:S2"/>
    </sheetView>
  </sheetViews>
  <sheetFormatPr defaultColWidth="8.83984375" defaultRowHeight="45.9" x14ac:dyDescent="0.55000000000000004"/>
  <cols>
    <col min="1" max="1" width="4.41796875" style="32" bestFit="1" customWidth="1"/>
    <col min="2" max="2" width="1.83984375" style="32" customWidth="1"/>
    <col min="3" max="3" width="10.15625" style="88" bestFit="1" customWidth="1"/>
    <col min="4" max="4" width="1.41796875" style="32" customWidth="1"/>
    <col min="5" max="5" width="2.41796875" style="36" customWidth="1"/>
    <col min="6" max="6" width="10.83984375" style="32" customWidth="1"/>
    <col min="7" max="7" width="9.41796875" style="32" customWidth="1"/>
    <col min="8" max="8" width="90.68359375" style="32" customWidth="1"/>
    <col min="9" max="9" width="20.68359375" style="32" customWidth="1"/>
    <col min="10" max="10" width="19.41796875" style="32" customWidth="1"/>
    <col min="11" max="11" width="25.68359375" style="32" customWidth="1"/>
    <col min="12" max="12" width="20.68359375" style="33" customWidth="1"/>
    <col min="13" max="14" width="7.68359375" style="32" customWidth="1"/>
    <col min="15" max="15" width="38.68359375" style="33" customWidth="1"/>
    <col min="16" max="16" width="9.68359375" style="32" customWidth="1"/>
    <col min="17" max="17" width="40.68359375" style="32" customWidth="1"/>
    <col min="18" max="18" width="7.68359375" style="32" customWidth="1"/>
    <col min="19" max="19" width="30.68359375" style="32" customWidth="1"/>
    <col min="20" max="20" width="8.83984375" style="32"/>
    <col min="21" max="21" width="14.578125" style="32" bestFit="1" customWidth="1"/>
    <col min="22" max="16384" width="8.83984375" style="32"/>
  </cols>
  <sheetData>
    <row r="1" spans="1:23" s="10" customFormat="1" ht="50.1" customHeight="1" x14ac:dyDescent="0.55000000000000004">
      <c r="A1" s="240" t="s">
        <v>442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9"/>
      <c r="U1" s="9"/>
      <c r="V1" s="9"/>
      <c r="W1" s="9"/>
    </row>
    <row r="2" spans="1:23" s="10" customFormat="1" ht="21" customHeight="1" x14ac:dyDescent="0.55000000000000004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9"/>
      <c r="U2" s="9"/>
      <c r="V2" s="9"/>
      <c r="W2" s="9"/>
    </row>
    <row r="3" spans="1:23" ht="40" customHeight="1" x14ac:dyDescent="0.55000000000000004"/>
    <row r="4" spans="1:23" ht="80.099999999999994" customHeight="1" thickBot="1" x14ac:dyDescent="0.6">
      <c r="B4" s="76"/>
      <c r="C4" s="76" t="s">
        <v>18</v>
      </c>
      <c r="D4" s="76"/>
      <c r="E4" s="76"/>
      <c r="F4" s="76"/>
      <c r="G4" s="76"/>
      <c r="H4" s="76"/>
      <c r="I4" s="76"/>
      <c r="Q4" s="270" t="s">
        <v>19</v>
      </c>
      <c r="R4" s="270"/>
      <c r="S4" s="270"/>
    </row>
    <row r="5" spans="1:23" ht="60" customHeight="1" x14ac:dyDescent="0.55000000000000004">
      <c r="C5" s="242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4"/>
      <c r="Q5" s="226"/>
      <c r="R5" s="227"/>
      <c r="S5" s="228"/>
    </row>
    <row r="6" spans="1:23" ht="60" customHeight="1" thickBot="1" x14ac:dyDescent="0.6">
      <c r="C6" s="245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7"/>
      <c r="Q6" s="229"/>
      <c r="R6" s="230"/>
      <c r="S6" s="231"/>
    </row>
    <row r="7" spans="1:23" ht="49.5" customHeight="1" x14ac:dyDescent="0.55000000000000004"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Q7" s="78"/>
      <c r="R7" s="78"/>
      <c r="S7" s="78"/>
    </row>
    <row r="8" spans="1:23" ht="40" customHeight="1" thickBot="1" x14ac:dyDescent="0.6"/>
    <row r="9" spans="1:23" ht="60" customHeight="1" x14ac:dyDescent="0.55000000000000004">
      <c r="C9" s="129">
        <v>1</v>
      </c>
      <c r="D9" s="23"/>
      <c r="E9" s="193" t="s">
        <v>443</v>
      </c>
      <c r="F9" s="193"/>
      <c r="G9" s="193"/>
      <c r="H9" s="193"/>
      <c r="I9" s="193"/>
      <c r="J9" s="194">
        <v>1</v>
      </c>
      <c r="K9" s="217" t="s">
        <v>501</v>
      </c>
      <c r="L9" s="232"/>
      <c r="M9" s="218"/>
      <c r="N9" s="74"/>
      <c r="O9" s="22"/>
      <c r="P9" s="22"/>
      <c r="Q9" s="22"/>
      <c r="R9" s="22"/>
      <c r="S9" s="22"/>
    </row>
    <row r="10" spans="1:23" ht="38.700000000000003" thickBot="1" x14ac:dyDescent="0.6">
      <c r="A10" s="22"/>
      <c r="B10" s="24"/>
      <c r="C10" s="129"/>
      <c r="D10" s="24"/>
      <c r="E10" s="193"/>
      <c r="F10" s="193"/>
      <c r="G10" s="193"/>
      <c r="H10" s="193"/>
      <c r="I10" s="193"/>
      <c r="J10" s="194"/>
      <c r="K10" s="219"/>
      <c r="L10" s="233"/>
      <c r="M10" s="220"/>
      <c r="N10" s="74"/>
      <c r="O10" s="22"/>
      <c r="P10" s="22"/>
      <c r="Q10" s="22"/>
      <c r="R10" s="22"/>
      <c r="S10" s="22"/>
    </row>
    <row r="11" spans="1:23" ht="61.2" hidden="1" x14ac:dyDescent="0.55000000000000004">
      <c r="A11" s="22"/>
      <c r="B11" s="24"/>
      <c r="D11" s="24"/>
      <c r="E11" s="90"/>
      <c r="F11" s="90"/>
      <c r="G11" s="90"/>
      <c r="H11" s="90" t="s">
        <v>444</v>
      </c>
      <c r="I11" s="90"/>
      <c r="J11" s="91"/>
      <c r="K11" s="254"/>
      <c r="L11" s="255"/>
      <c r="M11" s="256"/>
      <c r="N11" s="74"/>
      <c r="O11" s="22"/>
      <c r="P11" s="22"/>
      <c r="Q11" s="22"/>
      <c r="R11" s="22"/>
      <c r="S11" s="22"/>
    </row>
    <row r="12" spans="1:23" ht="61.5" hidden="1" thickBot="1" x14ac:dyDescent="0.6">
      <c r="A12" s="22"/>
      <c r="B12" s="24"/>
      <c r="D12" s="24"/>
      <c r="E12" s="90"/>
      <c r="F12" s="90"/>
      <c r="G12" s="90"/>
      <c r="H12" s="90" t="s">
        <v>445</v>
      </c>
      <c r="I12" s="90"/>
      <c r="J12" s="91"/>
      <c r="K12" s="257" t="e">
        <f>K9+K11</f>
        <v>#VALUE!</v>
      </c>
      <c r="L12" s="258"/>
      <c r="M12" s="259"/>
      <c r="N12" s="74"/>
      <c r="O12" s="22"/>
      <c r="P12" s="22"/>
      <c r="Q12" s="22"/>
      <c r="R12" s="22"/>
      <c r="S12" s="22"/>
    </row>
    <row r="13" spans="1:23" ht="40" customHeight="1" x14ac:dyDescent="0.55000000000000004">
      <c r="A13" s="22"/>
      <c r="B13" s="24"/>
      <c r="D13" s="24"/>
      <c r="E13" s="37"/>
      <c r="F13" s="24"/>
      <c r="G13" s="24"/>
      <c r="H13" s="24"/>
      <c r="I13" s="24"/>
      <c r="J13" s="96" t="s">
        <v>446</v>
      </c>
      <c r="K13" s="24"/>
      <c r="L13" s="22"/>
      <c r="M13" s="22"/>
      <c r="N13" s="22"/>
      <c r="O13" s="93"/>
      <c r="P13" s="22"/>
      <c r="Q13" s="22"/>
      <c r="R13" s="22"/>
      <c r="S13" s="22"/>
    </row>
    <row r="14" spans="1:23" ht="50.1" customHeight="1" thickBot="1" x14ac:dyDescent="0.6">
      <c r="B14" s="23"/>
      <c r="C14" s="68"/>
      <c r="D14" s="23"/>
      <c r="E14" s="192" t="s">
        <v>447</v>
      </c>
      <c r="F14" s="192"/>
      <c r="G14" s="192"/>
      <c r="H14" s="192"/>
      <c r="I14" s="22"/>
      <c r="J14" s="96"/>
      <c r="K14" s="22"/>
      <c r="L14" s="93"/>
      <c r="M14" s="22"/>
      <c r="N14" s="22"/>
      <c r="O14" s="93"/>
      <c r="P14" s="22"/>
      <c r="Q14" s="22"/>
      <c r="R14" s="22"/>
      <c r="S14" s="22"/>
    </row>
    <row r="15" spans="1:23" ht="50.1" customHeight="1" x14ac:dyDescent="0.55000000000000004">
      <c r="A15" s="22"/>
      <c r="B15" s="22"/>
      <c r="C15" s="129">
        <v>2</v>
      </c>
      <c r="D15" s="22"/>
      <c r="E15" s="225" t="s">
        <v>448</v>
      </c>
      <c r="F15" s="225"/>
      <c r="G15" s="225"/>
      <c r="H15" s="225"/>
      <c r="I15" s="72"/>
      <c r="J15" s="194">
        <v>2</v>
      </c>
      <c r="K15" s="217" t="s">
        <v>502</v>
      </c>
      <c r="L15" s="232"/>
      <c r="M15" s="218"/>
      <c r="N15" s="74"/>
      <c r="O15" s="93"/>
      <c r="P15" s="22"/>
      <c r="Q15" s="22"/>
      <c r="R15" s="22"/>
      <c r="S15" s="22"/>
    </row>
    <row r="16" spans="1:23" ht="50.1" customHeight="1" thickBot="1" x14ac:dyDescent="0.6">
      <c r="A16" s="22"/>
      <c r="B16" s="22"/>
      <c r="C16" s="129"/>
      <c r="D16" s="22"/>
      <c r="E16" s="225"/>
      <c r="F16" s="225"/>
      <c r="G16" s="225"/>
      <c r="H16" s="225"/>
      <c r="I16" s="72"/>
      <c r="J16" s="194"/>
      <c r="K16" s="219"/>
      <c r="L16" s="233"/>
      <c r="M16" s="220"/>
      <c r="N16" s="74"/>
      <c r="O16" s="93"/>
      <c r="P16" s="22"/>
      <c r="Q16" s="22"/>
      <c r="R16" s="22"/>
      <c r="S16" s="22"/>
    </row>
    <row r="17" spans="1:19" ht="50.1" customHeight="1" x14ac:dyDescent="0.55000000000000004">
      <c r="A17" s="22"/>
      <c r="B17" s="22"/>
      <c r="C17" s="129">
        <v>3</v>
      </c>
      <c r="D17" s="22"/>
      <c r="E17" s="195" t="s">
        <v>449</v>
      </c>
      <c r="F17" s="195"/>
      <c r="G17" s="195"/>
      <c r="H17" s="195"/>
      <c r="I17" s="195"/>
      <c r="J17" s="194">
        <v>3</v>
      </c>
      <c r="K17" s="221" t="s">
        <v>503</v>
      </c>
      <c r="L17" s="234"/>
      <c r="M17" s="222"/>
      <c r="N17" s="74"/>
      <c r="O17" s="22"/>
      <c r="P17" s="22"/>
      <c r="Q17" s="22"/>
      <c r="R17" s="22"/>
      <c r="S17" s="22"/>
    </row>
    <row r="18" spans="1:19" ht="50.1" customHeight="1" thickBot="1" x14ac:dyDescent="0.6">
      <c r="A18" s="22"/>
      <c r="B18" s="22"/>
      <c r="C18" s="129"/>
      <c r="D18" s="22"/>
      <c r="E18" s="195"/>
      <c r="F18" s="195"/>
      <c r="G18" s="195"/>
      <c r="H18" s="195"/>
      <c r="I18" s="195"/>
      <c r="J18" s="194"/>
      <c r="K18" s="223"/>
      <c r="L18" s="235"/>
      <c r="M18" s="224"/>
      <c r="N18" s="74"/>
      <c r="O18" s="22"/>
      <c r="P18" s="22"/>
      <c r="Q18" s="22"/>
      <c r="R18" s="22"/>
      <c r="S18" s="22"/>
    </row>
    <row r="19" spans="1:19" ht="50.1" customHeight="1" x14ac:dyDescent="0.55000000000000004">
      <c r="A19" s="22"/>
      <c r="B19" s="22"/>
      <c r="C19" s="129">
        <v>4</v>
      </c>
      <c r="E19" s="196" t="s">
        <v>450</v>
      </c>
      <c r="F19" s="196"/>
      <c r="G19" s="196"/>
      <c r="H19" s="196"/>
      <c r="I19" s="196"/>
      <c r="J19" s="194">
        <v>4</v>
      </c>
      <c r="K19" s="217" t="s">
        <v>504</v>
      </c>
      <c r="L19" s="232"/>
      <c r="M19" s="218"/>
      <c r="N19" s="75"/>
      <c r="O19" s="22"/>
      <c r="P19" s="22"/>
      <c r="Q19" s="22"/>
      <c r="R19" s="22"/>
      <c r="S19" s="22"/>
    </row>
    <row r="20" spans="1:19" ht="50.1" customHeight="1" thickBot="1" x14ac:dyDescent="0.6">
      <c r="A20" s="22"/>
      <c r="B20" s="22"/>
      <c r="C20" s="129"/>
      <c r="E20" s="196"/>
      <c r="F20" s="196"/>
      <c r="G20" s="196"/>
      <c r="H20" s="196"/>
      <c r="I20" s="196"/>
      <c r="J20" s="194"/>
      <c r="K20" s="219"/>
      <c r="L20" s="233"/>
      <c r="M20" s="220"/>
      <c r="N20" s="75"/>
      <c r="O20" s="22"/>
      <c r="P20" s="22"/>
      <c r="Q20" s="22"/>
      <c r="R20" s="22"/>
      <c r="S20" s="22"/>
    </row>
    <row r="21" spans="1:19" ht="40" customHeight="1" thickBot="1" x14ac:dyDescent="0.6">
      <c r="A21" s="22"/>
      <c r="B21" s="22"/>
      <c r="D21" s="22"/>
      <c r="F21" s="239"/>
      <c r="G21" s="239"/>
      <c r="H21" s="239"/>
      <c r="I21" s="239"/>
      <c r="J21" s="26"/>
      <c r="K21" s="26"/>
      <c r="L21" s="26"/>
      <c r="M21" s="87"/>
      <c r="N21" s="87" t="s">
        <v>451</v>
      </c>
      <c r="O21" s="22"/>
      <c r="P21" s="22"/>
      <c r="Q21" s="93"/>
      <c r="R21" s="22"/>
      <c r="S21" s="22"/>
    </row>
    <row r="22" spans="1:19" ht="50.1" customHeight="1" x14ac:dyDescent="0.55000000000000004">
      <c r="A22" s="22"/>
      <c r="B22" s="22"/>
      <c r="C22" s="129">
        <v>5</v>
      </c>
      <c r="D22" s="22"/>
      <c r="E22" s="193" t="s">
        <v>452</v>
      </c>
      <c r="F22" s="193"/>
      <c r="G22" s="193"/>
      <c r="H22" s="193"/>
      <c r="I22" s="193"/>
      <c r="J22" s="193"/>
      <c r="K22" s="22"/>
      <c r="L22" s="22"/>
      <c r="M22" s="194"/>
      <c r="N22" s="194">
        <v>5</v>
      </c>
      <c r="O22" s="221" t="s">
        <v>505</v>
      </c>
      <c r="P22" s="222"/>
      <c r="Q22" s="93"/>
      <c r="R22" s="22"/>
      <c r="S22" s="22"/>
    </row>
    <row r="23" spans="1:19" ht="50.1" customHeight="1" thickBot="1" x14ac:dyDescent="0.6">
      <c r="A23" s="22"/>
      <c r="B23" s="22"/>
      <c r="C23" s="129"/>
      <c r="D23" s="22"/>
      <c r="E23" s="193"/>
      <c r="F23" s="193"/>
      <c r="G23" s="193"/>
      <c r="H23" s="193"/>
      <c r="I23" s="193"/>
      <c r="J23" s="193"/>
      <c r="K23" s="22"/>
      <c r="L23" s="22"/>
      <c r="M23" s="194"/>
      <c r="N23" s="194"/>
      <c r="O23" s="223"/>
      <c r="P23" s="224"/>
      <c r="Q23" s="93"/>
      <c r="R23" s="22"/>
      <c r="S23" s="22"/>
    </row>
    <row r="24" spans="1:19" ht="40" customHeight="1" x14ac:dyDescent="0.55000000000000004">
      <c r="A24" s="22"/>
      <c r="B24" s="22"/>
      <c r="D24" s="22"/>
      <c r="F24" s="22"/>
      <c r="G24" s="22"/>
      <c r="H24" s="22"/>
      <c r="I24" s="22"/>
      <c r="J24" s="22"/>
      <c r="K24" s="22"/>
      <c r="L24" s="22"/>
      <c r="M24" s="22"/>
      <c r="N24" s="22"/>
      <c r="O24" s="27"/>
      <c r="P24" s="22"/>
      <c r="Q24" s="22"/>
      <c r="R24" s="22"/>
      <c r="S24" s="22"/>
    </row>
    <row r="25" spans="1:19" ht="40" customHeight="1" x14ac:dyDescent="0.55000000000000004">
      <c r="A25" s="22"/>
      <c r="B25" s="22"/>
      <c r="D25" s="22"/>
      <c r="F25" s="22"/>
      <c r="G25" s="22"/>
      <c r="H25" s="22"/>
      <c r="I25" s="22"/>
      <c r="J25" s="22"/>
      <c r="K25" s="22"/>
      <c r="L25" s="22"/>
      <c r="M25" s="22"/>
      <c r="N25" s="22"/>
      <c r="O25" s="27"/>
      <c r="P25" s="22"/>
      <c r="Q25" s="22"/>
      <c r="R25" s="22"/>
      <c r="S25" s="22"/>
    </row>
    <row r="26" spans="1:19" ht="40" customHeight="1" x14ac:dyDescent="0.55000000000000004">
      <c r="A26" s="22"/>
      <c r="B26" s="22"/>
      <c r="D26" s="22"/>
      <c r="F26" s="22"/>
      <c r="G26" s="22"/>
      <c r="H26" s="22"/>
      <c r="I26" s="22"/>
      <c r="J26" s="22"/>
      <c r="K26" s="22"/>
      <c r="L26" s="22"/>
      <c r="M26" s="22"/>
      <c r="N26" s="22"/>
      <c r="O26" s="93"/>
      <c r="P26" s="22"/>
      <c r="Q26" s="93"/>
      <c r="R26" s="22"/>
      <c r="S26" s="22"/>
    </row>
    <row r="27" spans="1:19" ht="40" customHeight="1" thickBot="1" x14ac:dyDescent="0.6">
      <c r="A27" s="22"/>
      <c r="D27" s="22"/>
      <c r="E27" s="192" t="s">
        <v>453</v>
      </c>
      <c r="F27" s="192"/>
      <c r="G27" s="192"/>
      <c r="H27" s="192"/>
      <c r="I27" s="22"/>
      <c r="J27" s="87"/>
      <c r="K27" s="22"/>
      <c r="L27" s="22"/>
      <c r="M27" s="22"/>
      <c r="N27" s="22"/>
      <c r="O27" s="93"/>
      <c r="P27" s="22"/>
      <c r="Q27" s="93"/>
      <c r="R27" s="22"/>
      <c r="S27" s="22"/>
    </row>
    <row r="28" spans="1:19" ht="40" customHeight="1" x14ac:dyDescent="0.55000000000000004">
      <c r="A28" s="22"/>
      <c r="B28" s="22"/>
      <c r="C28" s="129">
        <v>6</v>
      </c>
      <c r="D28" s="22"/>
      <c r="E28" s="195" t="s">
        <v>454</v>
      </c>
      <c r="F28" s="195"/>
      <c r="G28" s="195"/>
      <c r="H28" s="195"/>
      <c r="I28" s="195"/>
      <c r="J28" s="91">
        <v>6</v>
      </c>
      <c r="K28" s="217" t="s">
        <v>506</v>
      </c>
      <c r="L28" s="232"/>
      <c r="M28" s="218"/>
      <c r="N28" s="75"/>
      <c r="O28" s="22"/>
      <c r="P28" s="22"/>
      <c r="Q28" s="22"/>
      <c r="R28" s="22"/>
      <c r="S28" s="22"/>
    </row>
    <row r="29" spans="1:19" ht="40" customHeight="1" thickBot="1" x14ac:dyDescent="0.6">
      <c r="A29" s="22"/>
      <c r="B29" s="22"/>
      <c r="C29" s="129"/>
      <c r="D29" s="22"/>
      <c r="E29" s="195"/>
      <c r="F29" s="195"/>
      <c r="G29" s="195"/>
      <c r="H29" s="195"/>
      <c r="I29" s="195"/>
      <c r="J29" s="91"/>
      <c r="K29" s="219"/>
      <c r="L29" s="233"/>
      <c r="M29" s="220"/>
      <c r="N29" s="75"/>
      <c r="O29" s="22"/>
      <c r="P29" s="22"/>
      <c r="Q29" s="22"/>
      <c r="R29" s="22"/>
      <c r="S29" s="22"/>
    </row>
    <row r="30" spans="1:19" ht="40" customHeight="1" x14ac:dyDescent="0.55000000000000004">
      <c r="A30" s="22"/>
      <c r="B30" s="22"/>
      <c r="C30" s="129">
        <v>7</v>
      </c>
      <c r="D30" s="22"/>
      <c r="E30" s="195" t="s">
        <v>455</v>
      </c>
      <c r="F30" s="195"/>
      <c r="G30" s="195"/>
      <c r="H30" s="195"/>
      <c r="I30" s="195"/>
      <c r="J30" s="91">
        <v>7</v>
      </c>
      <c r="K30" s="217" t="s">
        <v>507</v>
      </c>
      <c r="L30" s="232"/>
      <c r="M30" s="218"/>
      <c r="N30" s="75"/>
      <c r="O30" s="22"/>
      <c r="P30" s="22"/>
      <c r="Q30" s="22"/>
      <c r="R30" s="22"/>
      <c r="S30" s="22"/>
    </row>
    <row r="31" spans="1:19" ht="40" customHeight="1" thickBot="1" x14ac:dyDescent="0.6">
      <c r="A31" s="22"/>
      <c r="B31" s="22"/>
      <c r="C31" s="129"/>
      <c r="D31" s="22"/>
      <c r="E31" s="195"/>
      <c r="F31" s="195"/>
      <c r="G31" s="195"/>
      <c r="H31" s="195"/>
      <c r="I31" s="195"/>
      <c r="J31" s="91"/>
      <c r="K31" s="219"/>
      <c r="L31" s="233"/>
      <c r="M31" s="220"/>
      <c r="N31" s="75"/>
      <c r="O31" s="22"/>
      <c r="P31" s="22"/>
      <c r="Q31" s="22"/>
      <c r="R31" s="22"/>
      <c r="S31" s="22"/>
    </row>
    <row r="32" spans="1:19" ht="40" customHeight="1" thickBot="1" x14ac:dyDescent="0.6">
      <c r="A32" s="22"/>
      <c r="B32" s="22"/>
      <c r="D32" s="22"/>
      <c r="F32" s="239"/>
      <c r="G32" s="239"/>
      <c r="H32" s="239"/>
      <c r="I32" s="239"/>
      <c r="J32" s="29"/>
      <c r="K32" s="29"/>
      <c r="L32" s="29"/>
      <c r="M32" s="87"/>
      <c r="N32" s="87" t="s">
        <v>22</v>
      </c>
      <c r="O32" s="22"/>
      <c r="P32" s="22"/>
      <c r="Q32" s="93"/>
      <c r="R32" s="22"/>
      <c r="S32" s="22"/>
    </row>
    <row r="33" spans="1:19" ht="40" customHeight="1" x14ac:dyDescent="0.55000000000000004">
      <c r="A33" s="22"/>
      <c r="B33" s="22"/>
      <c r="C33" s="129">
        <v>8</v>
      </c>
      <c r="D33" s="22"/>
      <c r="E33" s="193" t="s">
        <v>456</v>
      </c>
      <c r="F33" s="193"/>
      <c r="G33" s="193"/>
      <c r="H33" s="193"/>
      <c r="I33" s="193"/>
      <c r="J33" s="22"/>
      <c r="K33" s="22"/>
      <c r="L33" s="22"/>
      <c r="M33" s="194"/>
      <c r="N33" s="194">
        <v>8</v>
      </c>
      <c r="O33" s="221" t="s">
        <v>508</v>
      </c>
      <c r="P33" s="222"/>
      <c r="Q33" s="22"/>
      <c r="R33" s="22"/>
      <c r="S33" s="22"/>
    </row>
    <row r="34" spans="1:19" ht="40" customHeight="1" thickBot="1" x14ac:dyDescent="0.6">
      <c r="A34" s="22"/>
      <c r="B34" s="22"/>
      <c r="C34" s="129"/>
      <c r="D34" s="22"/>
      <c r="E34" s="193"/>
      <c r="F34" s="193"/>
      <c r="G34" s="193"/>
      <c r="H34" s="193"/>
      <c r="I34" s="193"/>
      <c r="J34" s="22"/>
      <c r="K34" s="22"/>
      <c r="L34" s="93"/>
      <c r="M34" s="194"/>
      <c r="N34" s="194"/>
      <c r="O34" s="223"/>
      <c r="P34" s="224"/>
      <c r="Q34" s="22"/>
      <c r="R34" s="22"/>
      <c r="S34" s="22"/>
    </row>
    <row r="35" spans="1:19" ht="40" customHeight="1" x14ac:dyDescent="0.55000000000000004">
      <c r="A35" s="22"/>
      <c r="B35" s="22"/>
      <c r="D35" s="22"/>
      <c r="F35" s="30"/>
      <c r="G35" s="22"/>
      <c r="H35" s="22"/>
      <c r="I35" s="22"/>
      <c r="J35" s="22"/>
      <c r="K35" s="22"/>
      <c r="L35" s="93"/>
      <c r="M35" s="22"/>
      <c r="N35" s="22"/>
      <c r="O35" s="93"/>
      <c r="P35" s="22"/>
      <c r="Q35" s="22"/>
      <c r="R35" s="22"/>
      <c r="S35" s="22"/>
    </row>
    <row r="36" spans="1:19" ht="40" customHeight="1" thickBot="1" x14ac:dyDescent="0.6">
      <c r="A36" s="22"/>
      <c r="D36" s="22"/>
      <c r="E36" s="241" t="s">
        <v>457</v>
      </c>
      <c r="F36" s="241"/>
      <c r="G36" s="241"/>
      <c r="H36" s="241"/>
      <c r="I36" s="241"/>
      <c r="J36" s="87"/>
      <c r="K36" s="22"/>
      <c r="L36" s="93"/>
      <c r="M36" s="22"/>
      <c r="N36" s="22"/>
      <c r="O36" s="93"/>
      <c r="P36" s="22"/>
      <c r="Q36" s="22"/>
      <c r="R36" s="22"/>
      <c r="S36" s="22"/>
    </row>
    <row r="37" spans="1:19" ht="40" customHeight="1" x14ac:dyDescent="0.55000000000000004">
      <c r="A37" s="22"/>
      <c r="B37" s="22"/>
      <c r="C37" s="129">
        <v>9</v>
      </c>
      <c r="D37" s="22"/>
      <c r="E37" s="197" t="s">
        <v>458</v>
      </c>
      <c r="F37" s="197"/>
      <c r="G37" s="197"/>
      <c r="H37" s="197"/>
      <c r="I37" s="197"/>
      <c r="J37" s="194">
        <v>9</v>
      </c>
      <c r="K37" s="221" t="s">
        <v>509</v>
      </c>
      <c r="L37" s="234"/>
      <c r="M37" s="222"/>
      <c r="N37" s="74"/>
      <c r="O37" s="22"/>
      <c r="P37" s="22"/>
      <c r="Q37" s="22"/>
      <c r="R37" s="22"/>
      <c r="S37" s="22"/>
    </row>
    <row r="38" spans="1:19" ht="40" customHeight="1" thickBot="1" x14ac:dyDescent="0.6">
      <c r="A38" s="22"/>
      <c r="B38" s="22"/>
      <c r="C38" s="129"/>
      <c r="D38" s="22"/>
      <c r="E38" s="197"/>
      <c r="F38" s="197"/>
      <c r="G38" s="197"/>
      <c r="H38" s="197"/>
      <c r="I38" s="197"/>
      <c r="J38" s="194"/>
      <c r="K38" s="223"/>
      <c r="L38" s="235"/>
      <c r="M38" s="224"/>
      <c r="N38" s="74"/>
      <c r="O38" s="22"/>
      <c r="P38" s="22"/>
      <c r="Q38" s="22"/>
      <c r="R38" s="22"/>
      <c r="S38" s="22"/>
    </row>
    <row r="39" spans="1:19" ht="40" customHeight="1" x14ac:dyDescent="0.55000000000000004">
      <c r="A39" s="22"/>
      <c r="B39" s="22"/>
      <c r="C39" s="129">
        <v>10</v>
      </c>
      <c r="D39" s="22"/>
      <c r="E39" s="196" t="s">
        <v>459</v>
      </c>
      <c r="F39" s="196"/>
      <c r="G39" s="196"/>
      <c r="H39" s="196"/>
      <c r="I39" s="196"/>
      <c r="J39" s="194">
        <v>10</v>
      </c>
      <c r="K39" s="217" t="s">
        <v>510</v>
      </c>
      <c r="L39" s="232"/>
      <c r="M39" s="218"/>
      <c r="N39" s="75"/>
      <c r="O39" s="22"/>
      <c r="P39" s="22"/>
      <c r="Q39" s="22"/>
      <c r="R39" s="22"/>
      <c r="S39" s="22"/>
    </row>
    <row r="40" spans="1:19" ht="40" customHeight="1" thickBot="1" x14ac:dyDescent="0.6">
      <c r="A40" s="22"/>
      <c r="B40" s="22"/>
      <c r="C40" s="129"/>
      <c r="D40" s="22"/>
      <c r="E40" s="196"/>
      <c r="F40" s="196"/>
      <c r="G40" s="196"/>
      <c r="H40" s="196"/>
      <c r="I40" s="196"/>
      <c r="J40" s="194"/>
      <c r="K40" s="219"/>
      <c r="L40" s="233"/>
      <c r="M40" s="220"/>
      <c r="N40" s="75"/>
      <c r="O40" s="22"/>
      <c r="P40" s="22"/>
      <c r="Q40" s="22"/>
      <c r="R40" s="22"/>
      <c r="S40" s="22"/>
    </row>
    <row r="41" spans="1:19" ht="40" customHeight="1" thickBot="1" x14ac:dyDescent="0.6">
      <c r="A41" s="22"/>
      <c r="B41" s="22"/>
      <c r="D41" s="22"/>
      <c r="E41" s="91"/>
      <c r="F41" s="22"/>
      <c r="G41" s="22"/>
      <c r="H41" s="22"/>
      <c r="I41" s="22"/>
      <c r="J41" s="22"/>
      <c r="K41" s="22"/>
      <c r="L41" s="93"/>
      <c r="M41" s="87"/>
      <c r="N41" s="87" t="s">
        <v>446</v>
      </c>
      <c r="O41" s="22"/>
      <c r="P41" s="22"/>
      <c r="Q41" s="22"/>
      <c r="R41" s="22"/>
      <c r="S41" s="22"/>
    </row>
    <row r="42" spans="1:19" ht="40" customHeight="1" x14ac:dyDescent="0.55000000000000004">
      <c r="A42" s="22"/>
      <c r="B42" s="22"/>
      <c r="C42" s="129">
        <v>11</v>
      </c>
      <c r="D42" s="22"/>
      <c r="E42" s="193" t="s">
        <v>460</v>
      </c>
      <c r="F42" s="193"/>
      <c r="G42" s="193"/>
      <c r="H42" s="193"/>
      <c r="I42" s="193"/>
      <c r="J42" s="193"/>
      <c r="K42" s="22"/>
      <c r="L42" s="93"/>
      <c r="M42" s="194"/>
      <c r="N42" s="194">
        <v>11</v>
      </c>
      <c r="O42" s="221" t="s">
        <v>511</v>
      </c>
      <c r="P42" s="222"/>
      <c r="Q42" s="22"/>
      <c r="R42" s="22"/>
      <c r="S42" s="22"/>
    </row>
    <row r="43" spans="1:19" ht="40" customHeight="1" thickBot="1" x14ac:dyDescent="0.6">
      <c r="A43" s="22"/>
      <c r="B43" s="22"/>
      <c r="C43" s="129"/>
      <c r="D43" s="22"/>
      <c r="E43" s="193"/>
      <c r="F43" s="193"/>
      <c r="G43" s="193"/>
      <c r="H43" s="193"/>
      <c r="I43" s="193"/>
      <c r="J43" s="193"/>
      <c r="K43" s="22"/>
      <c r="L43" s="93"/>
      <c r="M43" s="194"/>
      <c r="N43" s="194"/>
      <c r="O43" s="223"/>
      <c r="P43" s="224"/>
      <c r="Q43" s="27"/>
      <c r="R43" s="22"/>
      <c r="S43" s="88" t="s">
        <v>461</v>
      </c>
    </row>
    <row r="44" spans="1:19" ht="40" customHeight="1" thickBot="1" x14ac:dyDescent="0.6">
      <c r="A44" s="22"/>
      <c r="B44" s="22"/>
      <c r="D44" s="22"/>
      <c r="F44" s="22"/>
      <c r="G44" s="22"/>
      <c r="H44" s="22"/>
      <c r="I44" s="22"/>
      <c r="J44" s="22"/>
      <c r="K44" s="22"/>
      <c r="L44" s="93"/>
      <c r="M44" s="36"/>
      <c r="N44" s="36"/>
      <c r="O44" s="93"/>
      <c r="P44" s="22"/>
      <c r="Q44" s="27"/>
      <c r="R44" s="22"/>
      <c r="S44" s="88" t="s">
        <v>462</v>
      </c>
    </row>
    <row r="45" spans="1:19" ht="40" customHeight="1" x14ac:dyDescent="0.55000000000000004">
      <c r="A45" s="22"/>
      <c r="B45" s="22"/>
      <c r="D45" s="22"/>
      <c r="F45" s="22"/>
      <c r="G45" s="22"/>
      <c r="H45" s="22"/>
      <c r="I45" s="22"/>
      <c r="J45" s="22"/>
      <c r="K45" s="22"/>
      <c r="L45" s="93"/>
      <c r="M45" s="36"/>
      <c r="N45" s="36"/>
      <c r="O45" s="93"/>
      <c r="P45" s="22"/>
      <c r="Q45" s="27"/>
      <c r="R45" s="22"/>
      <c r="S45" s="251"/>
    </row>
    <row r="46" spans="1:19" ht="40" customHeight="1" thickBot="1" x14ac:dyDescent="0.6">
      <c r="A46" s="22"/>
      <c r="B46" s="22"/>
      <c r="D46" s="22"/>
      <c r="F46" s="22"/>
      <c r="G46" s="22"/>
      <c r="H46" s="22"/>
      <c r="I46" s="22"/>
      <c r="J46" s="22"/>
      <c r="K46" s="22"/>
      <c r="L46" s="93"/>
      <c r="M46" s="87"/>
      <c r="N46" s="87" t="s">
        <v>451</v>
      </c>
      <c r="O46" s="93"/>
      <c r="P46" s="22"/>
      <c r="Q46" s="22"/>
      <c r="R46" s="22"/>
      <c r="S46" s="252"/>
    </row>
    <row r="47" spans="1:19" ht="40" customHeight="1" x14ac:dyDescent="0.55000000000000004">
      <c r="A47" s="22"/>
      <c r="B47" s="22"/>
      <c r="C47" s="129">
        <v>12</v>
      </c>
      <c r="D47" s="22"/>
      <c r="E47" s="198" t="s">
        <v>463</v>
      </c>
      <c r="F47" s="198"/>
      <c r="G47" s="198"/>
      <c r="H47" s="198"/>
      <c r="I47" s="198"/>
      <c r="J47" s="198"/>
      <c r="K47" s="198"/>
      <c r="L47" s="198"/>
      <c r="M47" s="194"/>
      <c r="N47" s="194">
        <v>12</v>
      </c>
      <c r="O47" s="209" t="s">
        <v>512</v>
      </c>
      <c r="P47" s="210"/>
      <c r="Q47" s="22"/>
      <c r="R47" s="22"/>
      <c r="S47" s="252"/>
    </row>
    <row r="48" spans="1:19" ht="40" customHeight="1" thickBot="1" x14ac:dyDescent="0.6">
      <c r="A48" s="22"/>
      <c r="B48" s="22"/>
      <c r="C48" s="129"/>
      <c r="D48" s="22"/>
      <c r="E48" s="198"/>
      <c r="F48" s="198"/>
      <c r="G48" s="198"/>
      <c r="H48" s="198"/>
      <c r="I48" s="198"/>
      <c r="J48" s="198"/>
      <c r="K48" s="198"/>
      <c r="L48" s="198"/>
      <c r="M48" s="194"/>
      <c r="N48" s="194"/>
      <c r="O48" s="211"/>
      <c r="P48" s="212"/>
      <c r="Q48" s="22"/>
      <c r="R48" s="22"/>
      <c r="S48" s="252"/>
    </row>
    <row r="49" spans="1:19" ht="50.1" customHeight="1" x14ac:dyDescent="0.55000000000000004">
      <c r="A49" s="22"/>
      <c r="B49" s="22"/>
      <c r="C49" s="129">
        <v>13</v>
      </c>
      <c r="D49" s="22"/>
      <c r="E49" s="195" t="s">
        <v>499</v>
      </c>
      <c r="F49" s="195"/>
      <c r="G49" s="195"/>
      <c r="H49" s="195"/>
      <c r="I49" s="195"/>
      <c r="J49" s="203"/>
      <c r="K49" s="199" t="s">
        <v>513</v>
      </c>
      <c r="L49" s="200"/>
      <c r="M49"/>
      <c r="N49" s="93"/>
      <c r="O49" s="93"/>
      <c r="P49" s="194">
        <v>13</v>
      </c>
      <c r="Q49" s="213" t="e">
        <f>+IF((O47-O42)&gt;K49,+O47-O42-K49,0) + O42</f>
        <v>#VALUE!</v>
      </c>
      <c r="R49" s="214"/>
      <c r="S49" s="252"/>
    </row>
    <row r="50" spans="1:19" ht="50.1" customHeight="1" thickBot="1" x14ac:dyDescent="0.6">
      <c r="A50" s="22"/>
      <c r="B50" s="22"/>
      <c r="C50" s="129"/>
      <c r="D50" s="22"/>
      <c r="E50" s="195"/>
      <c r="F50" s="195"/>
      <c r="G50" s="195"/>
      <c r="H50" s="195"/>
      <c r="I50" s="195"/>
      <c r="J50" s="203"/>
      <c r="K50" s="201"/>
      <c r="L50" s="202"/>
      <c r="M50" s="93"/>
      <c r="N50" s="93"/>
      <c r="O50" s="93"/>
      <c r="P50" s="194"/>
      <c r="Q50" s="215"/>
      <c r="R50" s="216"/>
      <c r="S50" s="252"/>
    </row>
    <row r="51" spans="1:19" ht="40" customHeight="1" x14ac:dyDescent="0.55000000000000004">
      <c r="A51" s="22"/>
      <c r="B51" s="22"/>
      <c r="C51" s="129">
        <v>14</v>
      </c>
      <c r="D51" s="22"/>
      <c r="E51" s="195" t="s">
        <v>464</v>
      </c>
      <c r="F51" s="195"/>
      <c r="G51" s="195"/>
      <c r="H51" s="195"/>
      <c r="I51" s="195"/>
      <c r="J51" s="195"/>
      <c r="K51" s="195"/>
      <c r="L51" s="93"/>
      <c r="M51" s="93"/>
      <c r="N51" s="93"/>
      <c r="O51" s="93"/>
      <c r="P51" s="194">
        <v>14</v>
      </c>
      <c r="Q51" s="217" t="s">
        <v>514</v>
      </c>
      <c r="R51" s="218"/>
      <c r="S51" s="252"/>
    </row>
    <row r="52" spans="1:19" ht="40" customHeight="1" thickBot="1" x14ac:dyDescent="0.6">
      <c r="A52" s="22"/>
      <c r="B52" s="22"/>
      <c r="C52" s="129"/>
      <c r="D52" s="22"/>
      <c r="E52" s="195"/>
      <c r="F52" s="195"/>
      <c r="G52" s="195"/>
      <c r="H52" s="195"/>
      <c r="I52" s="195"/>
      <c r="J52" s="195"/>
      <c r="K52" s="195"/>
      <c r="L52" s="93"/>
      <c r="M52" s="93"/>
      <c r="N52" s="93"/>
      <c r="O52" s="93"/>
      <c r="P52" s="194"/>
      <c r="Q52" s="219"/>
      <c r="R52" s="220"/>
      <c r="S52" s="252"/>
    </row>
    <row r="53" spans="1:19" ht="40" customHeight="1" x14ac:dyDescent="0.55000000000000004">
      <c r="A53" s="22"/>
      <c r="B53" s="22"/>
      <c r="C53" s="129">
        <v>15</v>
      </c>
      <c r="D53" s="22"/>
      <c r="E53" s="204" t="s">
        <v>465</v>
      </c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194">
        <v>15</v>
      </c>
      <c r="Q53" s="221" t="s">
        <v>515</v>
      </c>
      <c r="R53" s="222"/>
      <c r="S53" s="252"/>
    </row>
    <row r="54" spans="1:19" ht="40" customHeight="1" thickBot="1" x14ac:dyDescent="0.6">
      <c r="A54" s="22"/>
      <c r="B54" s="22"/>
      <c r="C54" s="129"/>
      <c r="D54" s="22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194"/>
      <c r="Q54" s="223"/>
      <c r="R54" s="224"/>
      <c r="S54" s="253"/>
    </row>
    <row r="55" spans="1:19" ht="40" customHeight="1" thickBot="1" x14ac:dyDescent="0.6">
      <c r="A55" s="22"/>
      <c r="B55" s="22"/>
      <c r="D55" s="22"/>
      <c r="F55" s="31"/>
      <c r="G55" s="22"/>
      <c r="H55" s="22"/>
      <c r="I55" s="22"/>
      <c r="J55" s="22"/>
      <c r="K55" s="22"/>
      <c r="L55" s="93"/>
      <c r="M55" s="22"/>
      <c r="N55" s="22"/>
      <c r="O55" s="93"/>
      <c r="P55" s="91"/>
      <c r="Q55" s="22"/>
      <c r="R55" s="22"/>
      <c r="S55" s="251"/>
    </row>
    <row r="56" spans="1:19" ht="40" customHeight="1" thickBot="1" x14ac:dyDescent="0.6">
      <c r="A56" s="22"/>
      <c r="B56" s="22"/>
      <c r="C56" s="129">
        <v>16</v>
      </c>
      <c r="D56" s="22"/>
      <c r="E56" s="193" t="s">
        <v>466</v>
      </c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4">
        <v>16</v>
      </c>
      <c r="Q56" s="205" t="s">
        <v>516</v>
      </c>
      <c r="R56" s="206"/>
      <c r="S56" s="253"/>
    </row>
    <row r="57" spans="1:19" ht="39.75" customHeight="1" thickBot="1" x14ac:dyDescent="0.6">
      <c r="A57" s="22"/>
      <c r="B57" s="22"/>
      <c r="C57" s="129"/>
      <c r="D57" s="22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4"/>
      <c r="Q57" s="207"/>
      <c r="R57" s="208"/>
      <c r="S57" s="22"/>
    </row>
    <row r="58" spans="1:19" ht="61.2" hidden="1" x14ac:dyDescent="0.55000000000000004">
      <c r="A58" s="22"/>
      <c r="B58" s="22"/>
      <c r="D58" s="22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1"/>
      <c r="Q58" s="260">
        <f>K11</f>
        <v>0</v>
      </c>
      <c r="R58" s="261"/>
      <c r="S58" s="22"/>
    </row>
    <row r="59" spans="1:19" ht="61.5" hidden="1" thickBot="1" x14ac:dyDescent="0.6">
      <c r="A59" s="22"/>
      <c r="B59" s="22"/>
      <c r="D59" s="22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1"/>
      <c r="Q59" s="262" t="e">
        <f>Q56-Q58</f>
        <v>#VALUE!</v>
      </c>
      <c r="R59" s="263"/>
      <c r="S59" s="22"/>
    </row>
    <row r="60" spans="1:19" ht="80.099999999999994" customHeight="1" thickBot="1" x14ac:dyDescent="0.6">
      <c r="A60" s="22"/>
      <c r="B60" s="22"/>
      <c r="D60" s="22"/>
      <c r="E60" s="38"/>
      <c r="F60" s="22"/>
      <c r="G60" s="22"/>
      <c r="H60" s="22"/>
      <c r="I60" s="22"/>
      <c r="J60" s="22"/>
      <c r="K60" s="22"/>
      <c r="L60" s="93"/>
      <c r="M60" s="22"/>
      <c r="N60" s="22"/>
      <c r="O60" s="93"/>
      <c r="P60" s="22"/>
      <c r="Q60" s="22"/>
      <c r="R60" s="22"/>
      <c r="S60" s="22"/>
    </row>
    <row r="61" spans="1:19" ht="40" customHeight="1" x14ac:dyDescent="0.55000000000000004">
      <c r="A61" s="22"/>
      <c r="B61" s="22"/>
      <c r="D61" s="22"/>
      <c r="F61" s="22"/>
      <c r="G61" s="22"/>
      <c r="H61" s="22"/>
      <c r="I61" s="22"/>
      <c r="J61" s="22"/>
      <c r="K61" s="22"/>
      <c r="L61" s="22"/>
      <c r="M61" s="93"/>
      <c r="N61" s="93"/>
      <c r="O61" s="22"/>
      <c r="P61" s="236" t="s">
        <v>467</v>
      </c>
      <c r="Q61" s="237"/>
      <c r="R61" s="237"/>
      <c r="S61" s="238"/>
    </row>
    <row r="62" spans="1:19" ht="80.099999999999994" customHeight="1" x14ac:dyDescent="0.55000000000000004">
      <c r="A62" s="22"/>
      <c r="B62" s="22"/>
      <c r="D62" s="22"/>
      <c r="F62" s="22"/>
      <c r="G62" s="22"/>
      <c r="H62" s="22"/>
      <c r="I62" s="22"/>
      <c r="J62" s="22"/>
      <c r="K62" s="22"/>
      <c r="L62" s="22"/>
      <c r="M62" s="93"/>
      <c r="N62" s="93"/>
      <c r="O62" s="22"/>
      <c r="P62" s="264"/>
      <c r="Q62" s="265"/>
      <c r="R62" s="265"/>
      <c r="S62" s="266"/>
    </row>
    <row r="63" spans="1:19" ht="80.099999999999994" customHeight="1" thickBot="1" x14ac:dyDescent="0.6">
      <c r="A63" s="22"/>
      <c r="B63" s="22"/>
      <c r="D63" s="22"/>
      <c r="F63" s="22"/>
      <c r="G63" s="28"/>
      <c r="H63" s="28"/>
      <c r="I63" s="22"/>
      <c r="J63" s="22"/>
      <c r="K63" s="22"/>
      <c r="L63" s="22"/>
      <c r="M63" s="22"/>
      <c r="N63" s="22"/>
      <c r="O63" s="22"/>
      <c r="P63" s="264"/>
      <c r="Q63" s="265"/>
      <c r="R63" s="265"/>
      <c r="S63" s="266"/>
    </row>
    <row r="64" spans="1:19" ht="60" customHeight="1" thickBot="1" x14ac:dyDescent="0.6">
      <c r="A64" s="22"/>
      <c r="B64" s="92" t="s">
        <v>468</v>
      </c>
      <c r="C64" s="92"/>
      <c r="D64" s="73"/>
      <c r="E64" s="73"/>
      <c r="F64" s="73"/>
      <c r="G64" s="73"/>
      <c r="H64" s="73"/>
      <c r="I64" s="248"/>
      <c r="J64" s="249"/>
      <c r="K64" s="249"/>
      <c r="L64" s="250"/>
      <c r="P64" s="267"/>
      <c r="Q64" s="268"/>
      <c r="R64" s="268"/>
      <c r="S64" s="269"/>
    </row>
    <row r="65" spans="1:19" ht="40" customHeight="1" x14ac:dyDescent="0.55000000000000004">
      <c r="A65" s="22"/>
      <c r="B65" s="22"/>
      <c r="D65" s="22"/>
      <c r="F65" s="22"/>
      <c r="G65" s="22"/>
      <c r="H65" s="22"/>
      <c r="I65" s="22"/>
      <c r="J65" s="22"/>
      <c r="K65" s="22"/>
      <c r="L65" s="22"/>
      <c r="M65" s="93"/>
      <c r="N65" s="93"/>
      <c r="O65" s="22"/>
      <c r="P65" s="22"/>
      <c r="Q65" s="22"/>
      <c r="R65" s="22"/>
      <c r="S65" s="89" t="s">
        <v>469</v>
      </c>
    </row>
    <row r="66" spans="1:19" ht="18.600000000000001" customHeight="1" x14ac:dyDescent="0.55000000000000004">
      <c r="B66" s="34"/>
      <c r="D66" s="34"/>
      <c r="E66" s="38"/>
      <c r="F66" s="34"/>
      <c r="G66" s="34"/>
      <c r="H66" s="34"/>
      <c r="I66" s="34"/>
      <c r="J66" s="34"/>
      <c r="K66" s="34"/>
      <c r="L66" s="35"/>
      <c r="M66" s="34"/>
      <c r="N66" s="34"/>
      <c r="O66" s="35"/>
      <c r="P66" s="34"/>
      <c r="Q66" s="34"/>
      <c r="R66" s="34"/>
    </row>
    <row r="67" spans="1:19" ht="18.600000000000001" customHeight="1" x14ac:dyDescent="0.55000000000000004">
      <c r="B67" s="34"/>
      <c r="D67" s="34"/>
      <c r="E67" s="38"/>
      <c r="F67" s="34"/>
      <c r="G67" s="34"/>
      <c r="H67" s="34"/>
      <c r="I67" s="34"/>
      <c r="J67" s="34"/>
      <c r="K67" s="34"/>
      <c r="L67" s="35"/>
      <c r="M67" s="34"/>
      <c r="N67" s="34"/>
      <c r="O67" s="35"/>
      <c r="P67" s="34"/>
      <c r="Q67" s="34"/>
      <c r="R67" s="34"/>
    </row>
  </sheetData>
  <sheetProtection selectLockedCells="1"/>
  <protectedRanges>
    <protectedRange sqref="K9 K15:K16 K19:K20 K28:K31 K39:K40 I49 Q51:Q52 K49:K50" name="FC Entries"/>
    <protectedRange sqref="E32 E28:I31" name="Range1"/>
    <protectedRange sqref="Q49:Q52 K49:K50" name="Box 26"/>
    <protectedRange sqref="C5 Q5" name="Required Information"/>
  </protectedRanges>
  <mergeCells count="86">
    <mergeCell ref="A1:S2"/>
    <mergeCell ref="Q4:S4"/>
    <mergeCell ref="C5:N6"/>
    <mergeCell ref="Q5:S6"/>
    <mergeCell ref="C9:C10"/>
    <mergeCell ref="E9:I10"/>
    <mergeCell ref="J9:J10"/>
    <mergeCell ref="K9:M10"/>
    <mergeCell ref="K11:M11"/>
    <mergeCell ref="K12:M12"/>
    <mergeCell ref="J13:J14"/>
    <mergeCell ref="E14:H14"/>
    <mergeCell ref="C15:C16"/>
    <mergeCell ref="E15:H16"/>
    <mergeCell ref="J15:J16"/>
    <mergeCell ref="K15:M16"/>
    <mergeCell ref="O22:P23"/>
    <mergeCell ref="C17:C18"/>
    <mergeCell ref="E17:I18"/>
    <mergeCell ref="J17:J18"/>
    <mergeCell ref="K17:M18"/>
    <mergeCell ref="C19:C20"/>
    <mergeCell ref="E19:I20"/>
    <mergeCell ref="J19:J20"/>
    <mergeCell ref="K19:M20"/>
    <mergeCell ref="F21:I21"/>
    <mergeCell ref="C22:C23"/>
    <mergeCell ref="E22:J23"/>
    <mergeCell ref="M22:M23"/>
    <mergeCell ref="N22:N23"/>
    <mergeCell ref="N33:N34"/>
    <mergeCell ref="O33:P34"/>
    <mergeCell ref="E27:H27"/>
    <mergeCell ref="C28:C29"/>
    <mergeCell ref="E28:I29"/>
    <mergeCell ref="K28:M29"/>
    <mergeCell ref="C30:C31"/>
    <mergeCell ref="E30:I31"/>
    <mergeCell ref="K30:M31"/>
    <mergeCell ref="C39:C40"/>
    <mergeCell ref="E39:I40"/>
    <mergeCell ref="J39:J40"/>
    <mergeCell ref="K39:M40"/>
    <mergeCell ref="F32:I32"/>
    <mergeCell ref="C33:C34"/>
    <mergeCell ref="E33:I34"/>
    <mergeCell ref="M33:M34"/>
    <mergeCell ref="E36:I36"/>
    <mergeCell ref="C37:C38"/>
    <mergeCell ref="E37:I38"/>
    <mergeCell ref="J37:J38"/>
    <mergeCell ref="K37:M38"/>
    <mergeCell ref="S45:S54"/>
    <mergeCell ref="C47:C48"/>
    <mergeCell ref="E47:L48"/>
    <mergeCell ref="M47:M48"/>
    <mergeCell ref="N47:N48"/>
    <mergeCell ref="Q49:R50"/>
    <mergeCell ref="O47:P48"/>
    <mergeCell ref="C49:C50"/>
    <mergeCell ref="E49:J50"/>
    <mergeCell ref="K49:L50"/>
    <mergeCell ref="P49:P50"/>
    <mergeCell ref="C51:C52"/>
    <mergeCell ref="E51:K52"/>
    <mergeCell ref="P51:P52"/>
    <mergeCell ref="Q51:R52"/>
    <mergeCell ref="C53:C54"/>
    <mergeCell ref="C42:C43"/>
    <mergeCell ref="E42:J43"/>
    <mergeCell ref="M42:M43"/>
    <mergeCell ref="N42:N43"/>
    <mergeCell ref="O42:P43"/>
    <mergeCell ref="I64:L64"/>
    <mergeCell ref="E53:O54"/>
    <mergeCell ref="P53:P54"/>
    <mergeCell ref="Q53:R54"/>
    <mergeCell ref="C56:C57"/>
    <mergeCell ref="E56:O57"/>
    <mergeCell ref="P56:P57"/>
    <mergeCell ref="Q56:R57"/>
    <mergeCell ref="S55:S56"/>
    <mergeCell ref="Q58:R58"/>
    <mergeCell ref="Q59:R59"/>
    <mergeCell ref="P61:S61"/>
    <mergeCell ref="P62:S64"/>
  </mergeCells>
  <pageMargins left="0.5" right="0.5" top="0.25" bottom="0.25" header="0.3" footer="0.3"/>
  <pageSetup scale="2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362F4-60D3-4AAA-A922-00E10CEF21DD}">
  <dimension ref="A1:B31"/>
  <sheetViews>
    <sheetView showGridLines="0" workbookViewId="0">
      <selection activeCell="B32" sqref="B32"/>
    </sheetView>
  </sheetViews>
  <sheetFormatPr defaultRowHeight="14.4" x14ac:dyDescent="0.55000000000000004"/>
  <cols>
    <col min="1" max="1" width="4.15625" bestFit="1" customWidth="1"/>
  </cols>
  <sheetData>
    <row r="1" spans="1:2" x14ac:dyDescent="0.55000000000000004">
      <c r="A1" t="s">
        <v>501</v>
      </c>
      <c r="B1" t="s">
        <v>517</v>
      </c>
    </row>
    <row r="3" spans="1:2" x14ac:dyDescent="0.55000000000000004">
      <c r="A3" t="s">
        <v>502</v>
      </c>
      <c r="B3" t="s">
        <v>518</v>
      </c>
    </row>
    <row r="5" spans="1:2" x14ac:dyDescent="0.55000000000000004">
      <c r="A5" t="s">
        <v>503</v>
      </c>
      <c r="B5" t="s">
        <v>519</v>
      </c>
    </row>
    <row r="7" spans="1:2" x14ac:dyDescent="0.55000000000000004">
      <c r="A7" t="s">
        <v>504</v>
      </c>
      <c r="B7" t="s">
        <v>520</v>
      </c>
    </row>
    <row r="9" spans="1:2" x14ac:dyDescent="0.55000000000000004">
      <c r="A9" t="s">
        <v>505</v>
      </c>
      <c r="B9" t="s">
        <v>521</v>
      </c>
    </row>
    <row r="11" spans="1:2" x14ac:dyDescent="0.55000000000000004">
      <c r="A11" t="s">
        <v>506</v>
      </c>
      <c r="B11" t="s">
        <v>522</v>
      </c>
    </row>
    <row r="13" spans="1:2" x14ac:dyDescent="0.55000000000000004">
      <c r="A13" t="s">
        <v>507</v>
      </c>
      <c r="B13" t="s">
        <v>523</v>
      </c>
    </row>
    <row r="15" spans="1:2" x14ac:dyDescent="0.55000000000000004">
      <c r="A15" t="s">
        <v>508</v>
      </c>
      <c r="B15" t="s">
        <v>524</v>
      </c>
    </row>
    <row r="17" spans="1:2" x14ac:dyDescent="0.55000000000000004">
      <c r="A17" t="s">
        <v>509</v>
      </c>
      <c r="B17" t="s">
        <v>525</v>
      </c>
    </row>
    <row r="19" spans="1:2" x14ac:dyDescent="0.55000000000000004">
      <c r="A19" t="s">
        <v>510</v>
      </c>
      <c r="B19" t="s">
        <v>526</v>
      </c>
    </row>
    <row r="21" spans="1:2" x14ac:dyDescent="0.55000000000000004">
      <c r="A21" t="s">
        <v>511</v>
      </c>
      <c r="B21" t="s">
        <v>527</v>
      </c>
    </row>
    <row r="23" spans="1:2" x14ac:dyDescent="0.55000000000000004">
      <c r="A23" t="s">
        <v>512</v>
      </c>
      <c r="B23" t="s">
        <v>528</v>
      </c>
    </row>
    <row r="25" spans="1:2" x14ac:dyDescent="0.55000000000000004">
      <c r="A25" t="s">
        <v>514</v>
      </c>
      <c r="B25" t="s">
        <v>529</v>
      </c>
    </row>
    <row r="27" spans="1:2" x14ac:dyDescent="0.55000000000000004">
      <c r="A27" t="s">
        <v>515</v>
      </c>
      <c r="B27" t="s">
        <v>530</v>
      </c>
    </row>
    <row r="29" spans="1:2" x14ac:dyDescent="0.55000000000000004">
      <c r="A29" t="s">
        <v>516</v>
      </c>
      <c r="B29" t="s">
        <v>531</v>
      </c>
    </row>
    <row r="31" spans="1:2" x14ac:dyDescent="0.55000000000000004">
      <c r="A31" t="s">
        <v>513</v>
      </c>
      <c r="B31" t="s">
        <v>532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"/>
  <sheetViews>
    <sheetView workbookViewId="0">
      <selection activeCell="E2" sqref="E2"/>
    </sheetView>
  </sheetViews>
  <sheetFormatPr defaultRowHeight="14.4" x14ac:dyDescent="0.55000000000000004"/>
  <cols>
    <col min="1" max="1" width="7" style="8" bestFit="1" customWidth="1"/>
    <col min="2" max="2" width="16" bestFit="1" customWidth="1"/>
    <col min="3" max="3" width="40.15625" customWidth="1"/>
    <col min="4" max="4" width="12.41796875" bestFit="1" customWidth="1"/>
    <col min="5" max="5" width="10.68359375" bestFit="1" customWidth="1"/>
    <col min="6" max="6" width="16.41796875" customWidth="1"/>
    <col min="7" max="7" width="6.41796875" bestFit="1" customWidth="1"/>
    <col min="8" max="8" width="12.83984375" bestFit="1" customWidth="1"/>
    <col min="9" max="9" width="17.68359375" bestFit="1" customWidth="1"/>
    <col min="10" max="10" width="16.68359375" bestFit="1" customWidth="1"/>
  </cols>
  <sheetData>
    <row r="1" spans="1:10" ht="14.7" thickBot="1" x14ac:dyDescent="0.6">
      <c r="A1" s="6" t="s">
        <v>470</v>
      </c>
      <c r="B1" s="1" t="s">
        <v>471</v>
      </c>
      <c r="C1" s="1" t="s">
        <v>472</v>
      </c>
      <c r="D1" s="1" t="s">
        <v>473</v>
      </c>
      <c r="E1" s="1" t="s">
        <v>474</v>
      </c>
      <c r="F1" s="1" t="s">
        <v>475</v>
      </c>
      <c r="G1" s="1" t="s">
        <v>476</v>
      </c>
      <c r="H1" s="1" t="s">
        <v>477</v>
      </c>
      <c r="I1" s="1" t="s">
        <v>478</v>
      </c>
      <c r="J1" s="2" t="s">
        <v>479</v>
      </c>
    </row>
    <row r="2" spans="1:10" ht="14.7" thickBot="1" x14ac:dyDescent="0.6">
      <c r="A2" s="7">
        <v>1</v>
      </c>
      <c r="B2" s="3" t="s">
        <v>480</v>
      </c>
      <c r="C2" t="s">
        <v>481</v>
      </c>
      <c r="D2" t="s">
        <v>482</v>
      </c>
      <c r="E2" s="12"/>
      <c r="F2" s="11">
        <f>IF(('Page 2'!K15-'Page 2'!K28)&gt;0,'Page 2'!K15+'Page 2'!K19-'Page 2'!K28,'Page 2'!K19)</f>
        <v>0</v>
      </c>
      <c r="G2" t="s">
        <v>483</v>
      </c>
      <c r="H2" t="s">
        <v>484</v>
      </c>
      <c r="I2" s="5">
        <f>'Page 1'!$A$7</f>
        <v>0</v>
      </c>
    </row>
    <row r="3" spans="1:10" ht="14.7" thickBot="1" x14ac:dyDescent="0.6">
      <c r="A3" s="7">
        <v>1</v>
      </c>
      <c r="B3" s="4" t="s">
        <v>485</v>
      </c>
      <c r="C3" t="s">
        <v>486</v>
      </c>
      <c r="D3" t="s">
        <v>482</v>
      </c>
      <c r="E3" s="12"/>
      <c r="F3" s="11">
        <f>'Page 2'!K17</f>
        <v>0</v>
      </c>
      <c r="G3" t="s">
        <v>483</v>
      </c>
      <c r="H3" t="s">
        <v>484</v>
      </c>
      <c r="I3" s="5">
        <f>'Page 1'!$A$7</f>
        <v>0</v>
      </c>
    </row>
    <row r="4" spans="1:10" ht="14.7" thickBot="1" x14ac:dyDescent="0.6">
      <c r="A4" s="7">
        <v>1</v>
      </c>
      <c r="B4" s="4" t="s">
        <v>487</v>
      </c>
      <c r="C4" t="s">
        <v>498</v>
      </c>
      <c r="D4" t="s">
        <v>482</v>
      </c>
      <c r="E4" s="12"/>
      <c r="F4" s="11">
        <f>ABS(IF(('Page 2'!K15-'Page 2'!K28)&lt;0,'Page 2'!K15-'Page 2'!K28,0))+'Page 2'!K30</f>
        <v>0</v>
      </c>
      <c r="G4" t="s">
        <v>488</v>
      </c>
      <c r="H4" t="s">
        <v>484</v>
      </c>
      <c r="I4" s="5">
        <f>'Page 1'!$A$7</f>
        <v>0</v>
      </c>
    </row>
    <row r="5" spans="1:10" ht="14.7" thickBot="1" x14ac:dyDescent="0.6">
      <c r="A5" s="7">
        <v>1</v>
      </c>
      <c r="B5" t="s">
        <v>489</v>
      </c>
      <c r="C5" t="s">
        <v>490</v>
      </c>
      <c r="D5" t="s">
        <v>482</v>
      </c>
      <c r="E5" s="12"/>
      <c r="F5" s="11">
        <f>'Page 2'!K37</f>
        <v>0</v>
      </c>
      <c r="G5" t="s">
        <v>483</v>
      </c>
      <c r="H5" t="s">
        <v>484</v>
      </c>
      <c r="I5" s="5">
        <f>'Page 1'!$A$7</f>
        <v>0</v>
      </c>
    </row>
    <row r="6" spans="1:10" ht="14.7" thickBot="1" x14ac:dyDescent="0.6">
      <c r="A6" s="7">
        <v>1</v>
      </c>
      <c r="B6" t="s">
        <v>491</v>
      </c>
      <c r="C6" t="s">
        <v>492</v>
      </c>
      <c r="D6" t="s">
        <v>482</v>
      </c>
      <c r="E6" s="12"/>
      <c r="F6" s="11">
        <f>'Page 2'!K39</f>
        <v>0</v>
      </c>
      <c r="G6" t="s">
        <v>483</v>
      </c>
      <c r="H6" t="s">
        <v>484</v>
      </c>
      <c r="I6" s="5">
        <f>'Page 1'!$A$7</f>
        <v>0</v>
      </c>
    </row>
    <row r="7" spans="1:10" ht="14.7" thickBot="1" x14ac:dyDescent="0.6">
      <c r="A7" s="7">
        <v>1</v>
      </c>
      <c r="B7" s="4" t="s">
        <v>493</v>
      </c>
      <c r="C7" t="s">
        <v>494</v>
      </c>
      <c r="D7" t="s">
        <v>482</v>
      </c>
      <c r="E7" s="12"/>
      <c r="F7" s="11">
        <f>'Page 2'!K12</f>
        <v>0</v>
      </c>
      <c r="G7" t="s">
        <v>483</v>
      </c>
      <c r="H7" t="s">
        <v>484</v>
      </c>
      <c r="I7" s="5">
        <f>'Page 1'!$A$7</f>
        <v>0</v>
      </c>
    </row>
    <row r="8" spans="1:10" ht="14.7" thickBot="1" x14ac:dyDescent="0.6">
      <c r="A8" s="7">
        <v>1</v>
      </c>
      <c r="B8" t="s">
        <v>495</v>
      </c>
      <c r="C8" t="s">
        <v>497</v>
      </c>
      <c r="D8" t="s">
        <v>482</v>
      </c>
      <c r="E8" s="12"/>
      <c r="F8" s="11">
        <f>'Page 2'!Q53</f>
        <v>0</v>
      </c>
      <c r="G8" t="s">
        <v>488</v>
      </c>
      <c r="H8" t="s">
        <v>484</v>
      </c>
      <c r="I8" s="5">
        <f>'Page 1'!$A$7</f>
        <v>0</v>
      </c>
    </row>
    <row r="9" spans="1:10" ht="14.7" thickBot="1" x14ac:dyDescent="0.6">
      <c r="A9" s="7">
        <v>1</v>
      </c>
      <c r="B9" t="s">
        <v>493</v>
      </c>
      <c r="C9" t="s">
        <v>496</v>
      </c>
      <c r="D9" t="s">
        <v>482</v>
      </c>
      <c r="E9" s="12"/>
      <c r="F9" s="11">
        <f>'Page 2'!Q56</f>
        <v>0</v>
      </c>
      <c r="G9" t="s">
        <v>488</v>
      </c>
      <c r="H9" t="s">
        <v>484</v>
      </c>
      <c r="I9" s="5">
        <f>'Page 1'!$A$7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D8156CBA6DF5439BB0102CD8A5E183" ma:contentTypeVersion="13" ma:contentTypeDescription="Create a new document." ma:contentTypeScope="" ma:versionID="b5555e08e64e1aff1f4ea84b0f3c0b46">
  <xsd:schema xmlns:xsd="http://www.w3.org/2001/XMLSchema" xmlns:xs="http://www.w3.org/2001/XMLSchema" xmlns:p="http://schemas.microsoft.com/office/2006/metadata/properties" xmlns:ns2="bcd2b0b8-b9d2-4ab1-ba7d-ce29a7d1d78c" xmlns:ns3="325e42cd-c0e1-4072-bca7-85c6c1f81190" targetNamespace="http://schemas.microsoft.com/office/2006/metadata/properties" ma:root="true" ma:fieldsID="763994a38020c783925127e53fc36486" ns2:_="" ns3:_="">
    <xsd:import namespace="bcd2b0b8-b9d2-4ab1-ba7d-ce29a7d1d78c"/>
    <xsd:import namespace="325e42cd-c0e1-4072-bca7-85c6c1f81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d2b0b8-b9d2-4ab1-ba7d-ce29a7d1d7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5e42cd-c0e1-4072-bca7-85c6c1f8119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724D13-E5CD-4700-8BF4-729CC8CDC1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CF0BCC-82C3-4F92-B9C2-69F9C55C32E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325e42cd-c0e1-4072-bca7-85c6c1f81190"/>
    <ds:schemaRef ds:uri="bcd2b0b8-b9d2-4ab1-ba7d-ce29a7d1d78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61945E1-CB0F-4534-959A-41B4DE27C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d2b0b8-b9d2-4ab1-ba7d-ce29a7d1d78c"/>
    <ds:schemaRef ds:uri="325e42cd-c0e1-4072-bca7-85c6c1f811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Instructions</vt:lpstr>
      <vt:lpstr>Page 1</vt:lpstr>
      <vt:lpstr>Page 2</vt:lpstr>
      <vt:lpstr>Page 2 Template</vt:lpstr>
      <vt:lpstr>Page 2 Instructions</vt:lpstr>
      <vt:lpstr>Sheet1</vt:lpstr>
      <vt:lpstr>Instructions!Print_Area</vt:lpstr>
      <vt:lpstr>'Page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Mandy Coltharp</dc:creator>
  <cp:keywords/>
  <dc:description/>
  <cp:lastModifiedBy>Cara Day</cp:lastModifiedBy>
  <cp:revision/>
  <cp:lastPrinted>2021-08-13T17:22:01Z</cp:lastPrinted>
  <dcterms:created xsi:type="dcterms:W3CDTF">2014-10-14T19:05:20Z</dcterms:created>
  <dcterms:modified xsi:type="dcterms:W3CDTF">2021-08-13T18:02:42Z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0x010100E3D8156CBA6DF5439BB0102CD8A5E183</vt:lpwstr>
  </property>
</Properties>
</file>